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https://nv.sharepoint.com/sites/ADSD-PAC/Shared Documents/Grant Management/Grants Management/American Rescue Plan Funds/NOFO and Application Templates/"/>
    </mc:Choice>
  </mc:AlternateContent>
  <xr:revisionPtr revIDLastSave="0" documentId="8_{D01C9CD4-DB15-41D9-B7C5-EF73825AAD3C}" xr6:coauthVersionLast="47" xr6:coauthVersionMax="47" xr10:uidLastSave="{00000000-0000-0000-0000-000000000000}"/>
  <workbookProtection workbookAlgorithmName="SHA-512" workbookHashValue="moyzID67yiFp621ZUzqqtXxjW2IJ0X7sCsgBnDLixqtOG7f1l/LWCHErtL2SYEtetGgi3P6efJmqsGEgFRIlYQ==" workbookSaltValue="SJmbGih3XHWQxwjmJtWYkA==" workbookSpinCount="100000" lockStructure="1"/>
  <bookViews>
    <workbookView xWindow="-120" yWindow="-120" windowWidth="29040" windowHeight="15840" tabRatio="718" xr2:uid="{018BC505-9272-4491-88B6-B7A179CC87DE}"/>
  </bookViews>
  <sheets>
    <sheet name="Applicant Information" sheetId="5" r:id="rId1"/>
    <sheet name="Budget Narrative" sheetId="3" r:id="rId2"/>
    <sheet name="Budget Summary" sheetId="1" r:id="rId3"/>
    <sheet name="Projected Output Measures" sheetId="7" state="hidden" r:id="rId4"/>
    <sheet name="Do not delete - for ADSD use" sheetId="6" state="hidden" r:id="rId5"/>
  </sheets>
  <externalReferences>
    <externalReference r:id="rId6"/>
    <externalReference r:id="rId7"/>
    <externalReference r:id="rId8"/>
  </externalReferences>
  <definedNames>
    <definedName name="counties" localSheetId="0">'[1]FOR ADSD USE ONLY-do not delete'!$A$61:$A$77</definedName>
    <definedName name="counties" localSheetId="3">'[2]FOR ADSD USE ONLY-do not delete'!#REF!</definedName>
    <definedName name="counties">'[3]FOR ADSD USE ONLY-do not delete'!$A$61:$A$77</definedName>
    <definedName name="_xlnm.Print_Area" localSheetId="0">'Applicant Information'!$A$1:$T$65</definedName>
    <definedName name="_xlnm.Print_Area" localSheetId="1">'Budget Narrative'!$A$1:$I$196</definedName>
    <definedName name="_xlnm.Print_Area" localSheetId="2">'Budget Summary'!$A$1:$I$33</definedName>
    <definedName name="_xlnm.Print_Area" localSheetId="3">'Projected Output Measures'!$A$1:$K$55</definedName>
    <definedName name="_xlnm.Print_Titles" localSheetId="1">'Budget Narrative'!$1:$1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7" l="1"/>
  <c r="I26" i="7" l="1"/>
  <c r="I17" i="7" l="1"/>
  <c r="K44" i="7" l="1"/>
  <c r="J43" i="7"/>
  <c r="J41" i="7"/>
  <c r="J42" i="7"/>
  <c r="J44" i="7" l="1"/>
  <c r="A48" i="6" l="1"/>
  <c r="A47" i="6"/>
  <c r="J14" i="6" l="1"/>
  <c r="J191" i="3" l="1"/>
  <c r="H33" i="3"/>
  <c r="I33" i="3"/>
  <c r="H35" i="3"/>
  <c r="I35" i="3"/>
  <c r="H37" i="3"/>
  <c r="I37" i="3"/>
  <c r="H39" i="3"/>
  <c r="I39" i="3"/>
  <c r="H41" i="3"/>
  <c r="I41" i="3"/>
  <c r="H43" i="3"/>
  <c r="I43" i="3"/>
  <c r="H45" i="3"/>
  <c r="I45" i="3"/>
  <c r="H47" i="3"/>
  <c r="I47" i="3"/>
  <c r="H49" i="3"/>
  <c r="I49" i="3"/>
  <c r="H51" i="3"/>
  <c r="I51" i="3"/>
  <c r="H53" i="3"/>
  <c r="I53" i="3"/>
  <c r="H55" i="3"/>
  <c r="I55" i="3"/>
  <c r="I153" i="3"/>
  <c r="I91" i="3"/>
  <c r="I87" i="3" l="1"/>
  <c r="J15" i="6"/>
  <c r="F1" i="3" s="1"/>
  <c r="I127" i="3"/>
  <c r="I141" i="3"/>
  <c r="E5" i="7" l="1"/>
  <c r="C1" i="3"/>
  <c r="C63" i="6"/>
  <c r="C62" i="6"/>
  <c r="C61" i="6"/>
  <c r="C64" i="6" s="1"/>
  <c r="B59" i="6"/>
  <c r="B58" i="6"/>
  <c r="B57" i="6"/>
  <c r="B56" i="6"/>
  <c r="B46" i="6"/>
  <c r="A50" i="6" s="1"/>
  <c r="E33" i="6"/>
  <c r="D33" i="6"/>
  <c r="C33" i="6"/>
  <c r="B33" i="6"/>
  <c r="E30" i="6"/>
  <c r="D30" i="6"/>
  <c r="B35" i="6" s="1"/>
  <c r="B30" i="6"/>
  <c r="B34" i="6" s="1"/>
  <c r="E27" i="6"/>
  <c r="B28" i="6" s="1"/>
  <c r="B29" i="6" s="1"/>
  <c r="C26" i="6"/>
  <c r="B26" i="6"/>
  <c r="B25" i="6"/>
  <c r="B24" i="6"/>
  <c r="B23" i="6"/>
  <c r="B22" i="6"/>
  <c r="B21" i="6"/>
  <c r="B20" i="6"/>
  <c r="B19" i="6"/>
  <c r="B18" i="6"/>
  <c r="B17"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F33" i="6" l="1"/>
  <c r="I33" i="6" s="1"/>
  <c r="G11" i="6"/>
  <c r="F30" i="6"/>
  <c r="B31" i="6" s="1"/>
  <c r="B32" i="6" s="1"/>
  <c r="F11" i="6"/>
  <c r="H11" i="6"/>
  <c r="B36" i="6"/>
  <c r="B60" i="6"/>
  <c r="I11" i="6"/>
  <c r="B63" i="6"/>
  <c r="G33" i="6" l="1"/>
  <c r="H33" i="6"/>
  <c r="B24" i="1" l="1"/>
  <c r="B23" i="1"/>
  <c r="H21" i="1"/>
  <c r="G21" i="1"/>
  <c r="H19" i="1"/>
  <c r="G19" i="1"/>
  <c r="F19" i="1"/>
  <c r="F21" i="1" s="1"/>
  <c r="E19" i="1"/>
  <c r="E21" i="1" s="1"/>
  <c r="D19" i="1"/>
  <c r="D21" i="1" s="1"/>
  <c r="C19" i="1"/>
  <c r="B17" i="1"/>
  <c r="I17" i="1" s="1"/>
  <c r="B16" i="1"/>
  <c r="I16" i="1" s="1"/>
  <c r="B15" i="1"/>
  <c r="I15" i="1" s="1"/>
  <c r="B14" i="1"/>
  <c r="I14" i="1" s="1"/>
  <c r="B13" i="1"/>
  <c r="I81" i="3"/>
  <c r="I80" i="3"/>
  <c r="I79" i="3"/>
  <c r="I78" i="3"/>
  <c r="I77" i="3"/>
  <c r="I76" i="3"/>
  <c r="I75" i="3"/>
  <c r="I68" i="3"/>
  <c r="I67" i="3"/>
  <c r="I66" i="3"/>
  <c r="I65" i="3"/>
  <c r="I64" i="3"/>
  <c r="I63" i="3"/>
  <c r="I62" i="3"/>
  <c r="I31" i="3"/>
  <c r="H31" i="3"/>
  <c r="I29" i="3"/>
  <c r="H29" i="3"/>
  <c r="I27" i="3"/>
  <c r="H27" i="3"/>
  <c r="I25" i="3"/>
  <c r="H25" i="3"/>
  <c r="I23" i="3"/>
  <c r="H23" i="3"/>
  <c r="I21" i="3"/>
  <c r="H21" i="3"/>
  <c r="I19" i="3"/>
  <c r="H19" i="3"/>
  <c r="I17" i="3"/>
  <c r="H17" i="3"/>
  <c r="I15" i="3"/>
  <c r="H15" i="3"/>
  <c r="I13" i="3"/>
  <c r="H13" i="3"/>
  <c r="I11" i="3"/>
  <c r="H11" i="3"/>
  <c r="I9" i="3"/>
  <c r="H9" i="3"/>
  <c r="I7" i="3"/>
  <c r="H7" i="3"/>
  <c r="G1" i="1"/>
  <c r="B1" i="1"/>
  <c r="F3" i="3" l="1"/>
  <c r="I73" i="3"/>
  <c r="I60" i="3"/>
  <c r="I58" i="3" s="1"/>
  <c r="I3" i="3"/>
  <c r="I13" i="1"/>
  <c r="B11" i="1" l="1"/>
  <c r="I11" i="1" s="1"/>
  <c r="I188" i="3"/>
  <c r="I196" i="3" s="1"/>
  <c r="B8" i="1" l="1"/>
  <c r="B12" i="1"/>
  <c r="B19" i="1" s="1"/>
  <c r="C21" i="1" s="1"/>
  <c r="I12" i="5" l="1"/>
  <c r="I11" i="7"/>
  <c r="I37" i="7" s="1"/>
  <c r="B21" i="1"/>
  <c r="I12" i="1"/>
  <c r="I19" i="1" s="1"/>
  <c r="I8" i="1"/>
  <c r="I18" i="7" l="1"/>
  <c r="I21" i="1"/>
  <c r="I23"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I12" authorId="0" shapeId="0" xr:uid="{C2183EB0-1891-4998-B567-89135AC4FBB8}">
      <text>
        <r>
          <rPr>
            <sz val="9"/>
            <color indexed="81"/>
            <rFont val="Tahoma"/>
            <family val="2"/>
          </rPr>
          <t>This figure populates from information you enter into the Budget Narrative.</t>
        </r>
      </text>
    </comment>
    <comment ref="E23" authorId="1" shapeId="0" xr:uid="{D4284535-9710-4142-9AFA-6FBEAB99D76F}">
      <text>
        <r>
          <rPr>
            <sz val="9"/>
            <color indexed="81"/>
            <rFont val="Tahoma"/>
            <family val="2"/>
          </rPr>
          <t>This should not be the same as the program director. This person has oversight of the subaward as a whole and will receive fiscal and programmatic reports along with the program director for accountability purposes. (i.e., board president, CEO)</t>
        </r>
      </text>
    </comment>
    <comment ref="P23" authorId="1" shapeId="0" xr:uid="{4CE420DE-8299-48DE-859E-D5728200DB07}">
      <text>
        <r>
          <rPr>
            <sz val="9"/>
            <color indexed="81"/>
            <rFont val="Tahoma"/>
            <family val="2"/>
          </rPr>
          <t>This should not be the same as the sponsor/subrecipient contact info. There must be a separate sponsor and program director.</t>
        </r>
      </text>
    </comment>
    <comment ref="E29" authorId="1" shapeId="0" xr:uid="{79B87C92-9D60-4CF0-93B2-DB25789E0EC6}">
      <text>
        <r>
          <rPr>
            <sz val="9"/>
            <color indexed="81"/>
            <rFont val="Tahoma"/>
            <family val="2"/>
          </rPr>
          <t>Verify this with ADSD if necessary</t>
        </r>
      </text>
    </comment>
    <comment ref="D31" authorId="1" shapeId="0" xr:uid="{1D064552-7D08-40A8-BADC-8ED084E55411}">
      <text>
        <r>
          <rPr>
            <sz val="9"/>
            <color indexed="81"/>
            <rFont val="Tahoma"/>
            <family val="2"/>
          </rPr>
          <t xml:space="preserve">This must match the information on record with the State Controller's office.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Kristi Martin</author>
  </authors>
  <commentList>
    <comment ref="B5" authorId="0" shapeId="0" xr:uid="{ABB4EB5B-F668-4415-B843-1682BBAC1BBE}">
      <text>
        <r>
          <rPr>
            <sz val="11"/>
            <color indexed="81"/>
            <rFont val="Tahoma"/>
            <family val="2"/>
          </rPr>
          <t>If agency does not use PCN numbers, create a numbering system for employee identification.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kmartin</author>
  </authors>
  <commentList>
    <comment ref="I11" authorId="0" shapeId="0" xr:uid="{739A23C2-194E-44DE-BF98-9DFD9CFC5299}">
      <text>
        <r>
          <rPr>
            <sz val="8"/>
            <color indexed="81"/>
            <rFont val="Tahoma"/>
            <family val="2"/>
          </rPr>
          <t xml:space="preserve">(Line 1) This is a calculated field. The amount will automatically copy from the Budget Summary.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kmartin</author>
    <author>Kristi Martin</author>
  </authors>
  <commentList>
    <comment ref="B33" authorId="0" shapeId="0" xr:uid="{45590F9D-DE06-442C-BB13-DE5E854BE239}">
      <text>
        <r>
          <rPr>
            <b/>
            <sz val="9"/>
            <color indexed="81"/>
            <rFont val="Tahoma"/>
            <family val="2"/>
          </rPr>
          <t xml:space="preserve">These boxes are for evidence-based program alerts
</t>
        </r>
      </text>
    </comment>
    <comment ref="G33" authorId="1" shapeId="0" xr:uid="{F4E17783-C980-4F53-984A-95091950CCDC}">
      <text>
        <r>
          <rPr>
            <b/>
            <sz val="9"/>
            <color indexed="81"/>
            <rFont val="Tahoma"/>
            <family val="2"/>
          </rPr>
          <t>For ADC unit definitions</t>
        </r>
      </text>
    </comment>
    <comment ref="H33" authorId="1" shapeId="0" xr:uid="{FAE567A1-2D17-4094-B1FD-1DBD06C8B20B}">
      <text>
        <r>
          <rPr>
            <b/>
            <sz val="9"/>
            <color indexed="81"/>
            <rFont val="Tahoma"/>
            <family val="2"/>
          </rPr>
          <t>For Homemaker unit definition</t>
        </r>
      </text>
    </comment>
    <comment ref="I33" authorId="1" shapeId="0" xr:uid="{BC4A9A86-616C-40F8-B877-C529A2338757}">
      <text>
        <r>
          <rPr>
            <b/>
            <sz val="9"/>
            <color indexed="81"/>
            <rFont val="Tahoma"/>
            <family val="2"/>
          </rPr>
          <t>For Transportation unit definition</t>
        </r>
      </text>
    </comment>
  </commentList>
</comments>
</file>

<file path=xl/sharedStrings.xml><?xml version="1.0" encoding="utf-8"?>
<sst xmlns="http://schemas.openxmlformats.org/spreadsheetml/2006/main" count="403" uniqueCount="293">
  <si>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</si>
  <si>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</si>
  <si>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</si>
  <si>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</si>
  <si>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</si>
  <si>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</si>
  <si>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</si>
  <si>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</si>
  <si>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</si>
  <si>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</si>
  <si>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</si>
  <si>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</si>
  <si>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Total Agency Budget</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</si>
  <si>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</si>
  <si>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</si>
  <si>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</si>
  <si>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</si>
  <si>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</si>
  <si>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</si>
  <si>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</si>
  <si>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</si>
  <si>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</si>
  <si>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</si>
  <si>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</si>
  <si>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</si>
  <si>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</si>
  <si>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</si>
  <si>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</si>
  <si>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</si>
  <si>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</si>
  <si>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</si>
  <si>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</si>
  <si>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</si>
  <si>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</si>
  <si>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</si>
  <si>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</si>
  <si>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</si>
  <si>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</si>
  <si>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</si>
  <si>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</si>
  <si>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</si>
  <si>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</si>
  <si>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</si>
  <si>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</si>
  <si>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</si>
  <si>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</si>
  <si>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</si>
  <si>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ADSD Percent of Agency Budget</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</si>
  <si>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</si>
  <si>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</si>
  <si>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</si>
  <si>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</si>
  <si>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</si>
  <si>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</si>
  <si>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</si>
  <si>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</si>
  <si>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</si>
  <si>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</si>
  <si>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</si>
  <si>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</si>
  <si>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</si>
  <si>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</si>
  <si>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</si>
  <si>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</si>
  <si>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</si>
  <si>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</si>
  <si>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</si>
  <si>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</si>
  <si>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</si>
  <si>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</si>
  <si>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</si>
  <si>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</si>
  <si>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</si>
  <si>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</si>
  <si>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</si>
  <si>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</si>
  <si>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</si>
  <si>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</si>
  <si>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</si>
  <si>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</si>
  <si>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</si>
  <si>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</si>
  <si>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</si>
  <si>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</si>
  <si>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</si>
  <si>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</si>
  <si>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</si>
  <si>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</si>
  <si>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</si>
  <si>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</si>
  <si>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</si>
  <si>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</si>
  <si>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</si>
  <si>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</si>
  <si>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</si>
  <si>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</si>
  <si>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</si>
  <si>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</si>
  <si>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</si>
  <si>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Choose one service from this drop down menu:</t>
  </si>
  <si>
    <t xml:space="preserve"> (List city, town, county or statewide service areas)</t>
  </si>
  <si>
    <t xml:space="preserve"> (e.g., age 60 and older, rural, minority, frail, homeless, etc.)</t>
  </si>
  <si>
    <t>SPONSOR / SUBRECIPIENT</t>
  </si>
  <si>
    <t>State Vendor #:</t>
  </si>
  <si>
    <t>PAYMENT ADDRESS (specific to program &amp; the vendor #:)</t>
  </si>
  <si>
    <t>EMPLOYER IDENTIFICATION NUMBER (EIN):</t>
  </si>
  <si>
    <t>DATA UNIVERSAL NUMBERING SYSTEM (DUNS) #:</t>
  </si>
  <si>
    <t xml:space="preserve">   6. TYPE OF SERVICE TO BE FUNDED:</t>
  </si>
  <si>
    <t xml:space="preserve">   7. AREAS TO BE SERVED BY PROJECT:               </t>
  </si>
  <si>
    <t xml:space="preserve">   8. PRIORITY  POPULATIONS:</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</si>
  <si>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</si>
  <si>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</si>
  <si>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</si>
  <si>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</si>
  <si>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</si>
  <si>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</si>
  <si>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</si>
  <si>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</si>
  <si>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</si>
  <si>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</si>
  <si>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</si>
  <si>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</si>
  <si>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</si>
  <si>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</si>
  <si>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</si>
  <si>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</si>
  <si>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</si>
  <si>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</si>
  <si>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</si>
  <si>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</si>
  <si>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</si>
  <si>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</si>
  <si>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</si>
  <si>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</si>
  <si>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</si>
  <si>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</si>
  <si>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</si>
  <si>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</si>
  <si>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</si>
  <si>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</si>
  <si>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</si>
  <si>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</si>
  <si>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Projected Output Measures</t>
  </si>
  <si>
    <t>Agency/Organization Name:</t>
  </si>
  <si>
    <r>
      <rPr>
        <b/>
        <i/>
        <sz val="9"/>
        <color indexed="10"/>
        <rFont val="Arial"/>
        <family val="2"/>
      </rPr>
      <t xml:space="preserve">Note: </t>
    </r>
    <r>
      <rPr>
        <b/>
        <i/>
        <sz val="9"/>
        <rFont val="Arial"/>
        <family val="2"/>
      </rPr>
      <t>Shaded areas are calculated fields that will automatically complete when all application data is entered.</t>
    </r>
  </si>
  <si>
    <t>ADSD Funding</t>
  </si>
  <si>
    <t>1.</t>
  </si>
  <si>
    <t>Funds Requested from ADSD</t>
  </si>
  <si>
    <t>2.</t>
  </si>
  <si>
    <t>Number of Unduplicated Clients</t>
  </si>
  <si>
    <t>3.</t>
  </si>
  <si>
    <t>4.</t>
  </si>
  <si>
    <t>5.</t>
  </si>
  <si>
    <t>6.</t>
  </si>
  <si>
    <t>7.</t>
  </si>
  <si>
    <t>8.</t>
  </si>
  <si>
    <t>9.</t>
  </si>
  <si>
    <t># of sessions completed based on the fidelity of the evidence-based program</t>
  </si>
  <si>
    <t>10.</t>
  </si>
  <si>
    <t>Categorical Cost per Unit of Service</t>
  </si>
  <si>
    <t>Number of Caregivers</t>
  </si>
  <si>
    <t>12.</t>
  </si>
  <si>
    <t>Number of Resource &amp; Service Navigation Clients</t>
  </si>
  <si>
    <t>13.</t>
  </si>
  <si>
    <t>Number of Volunteers or Caregivers</t>
  </si>
  <si>
    <t>14.</t>
  </si>
  <si>
    <t>Lander</t>
  </si>
  <si>
    <t>Carson City</t>
  </si>
  <si>
    <t>Lincoln</t>
  </si>
  <si>
    <t>Churchill</t>
  </si>
  <si>
    <t>Lyon</t>
  </si>
  <si>
    <t>Clark</t>
  </si>
  <si>
    <t>Mineral</t>
  </si>
  <si>
    <t>Douglas</t>
  </si>
  <si>
    <t>Nye</t>
  </si>
  <si>
    <t>Elko</t>
  </si>
  <si>
    <t>Pershing</t>
  </si>
  <si>
    <t>Esmeralda</t>
  </si>
  <si>
    <t>Storey</t>
  </si>
  <si>
    <t>Eureka</t>
  </si>
  <si>
    <t>Washoe</t>
  </si>
  <si>
    <t>Humboldt</t>
  </si>
  <si>
    <t>White Pine</t>
  </si>
  <si>
    <t>ADSD Unit of Service and Fixed-Fee information is available on the Division's website (below) 
or by contacting a Resource Development Specialist in any Division office.</t>
  </si>
  <si>
    <t>http://adsd.nv.gov/Programs/Grant/ServSpecs/Documents/</t>
  </si>
  <si>
    <t>http://adsd.nv.gov/uploadedFiles/agingnvgov/content/Programs/Grant/Fixed-FeeRates.pdf</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</si>
  <si>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</si>
  <si>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</si>
  <si>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</si>
  <si>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</si>
  <si>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</si>
  <si>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</si>
  <si>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</si>
  <si>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</si>
  <si>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</si>
  <si>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r>
      <t>11</t>
    </r>
    <r>
      <rPr>
        <sz val="8"/>
        <rFont val="Arial"/>
        <family val="2"/>
      </rPr>
      <t>. TO THE BEST OF MY KNOWLEDGE AND BELIEF, ALL INFORMATION IN THIS APPLICATION IS TRUE AND CORRECT. THE DOCUMENT HAS BEEN DULY AUTHORIZED BY THE GOVERNING BODY OF THE APPLICANT AND THE APPLICANT WILL COMPLY WITH THE ATTACHED ASSURANCES IF THE ASSISTANCE IS AWARDED.</t>
    </r>
  </si>
  <si>
    <t xml:space="preserve">   9. TYPE OF SUBAWARD:</t>
  </si>
  <si>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</si>
  <si>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</si>
  <si>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</si>
  <si>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Identify and justify other direct expenditures that cannot be identified within another category, such as audit costs, dues, other insurance, printing and promotional costs, etc. Requested funding must be for this specific proposed program. If cost allocating an expense across multiple programs and sources, provide an explanation and calculation for the portion included here.</t>
  </si>
  <si>
    <t>Include any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</si>
  <si>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D.  List potential amounts and sources of program income (required); and describe if the project plans to have a sliding fee scale or voluntary contributions.</t>
  </si>
  <si>
    <t/>
  </si>
  <si>
    <t xml:space="preserve"> </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</si>
  <si>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</si>
  <si>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</si>
  <si>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</si>
  <si>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</si>
  <si>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</si>
  <si>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Type of Subaward and Service:</t>
  </si>
  <si>
    <t>VOLUNTEER OR RESPITE-FUNDED SERVICES  - Complete # 12 below</t>
  </si>
  <si>
    <t>AGING AND DISABILITY RESOURCE CENTERS - Complete # 13 and 14 below</t>
  </si>
  <si>
    <t>Number of Estimated Clients by County:</t>
  </si>
  <si>
    <t xml:space="preserve">    Governmental</t>
  </si>
  <si>
    <t>http://adsd.nv.gov/uploadedFiles/agingnvgov/content/Programs/Grant/FiscalRequirements.pdf</t>
  </si>
  <si>
    <t>*RPGPs:</t>
  </si>
  <si>
    <r>
      <t xml:space="preserve">PATTERN BOXES ARE FORMULA DRIVEN; </t>
    </r>
    <r>
      <rPr>
        <u/>
        <sz val="14"/>
        <color rgb="FFC00000"/>
        <rFont val="Arial"/>
        <family val="2"/>
      </rPr>
      <t>Enter info in orange cells.</t>
    </r>
  </si>
  <si>
    <t>Title III-B:</t>
  </si>
  <si>
    <t>Title III-D:</t>
  </si>
  <si>
    <t>Title III-E:</t>
  </si>
  <si>
    <t>Independent Living Grant (ILG):</t>
  </si>
  <si>
    <t>State Volunteer:</t>
  </si>
  <si>
    <t>State Transportation:</t>
  </si>
  <si>
    <t>Match not required; input N/A in cell C7.</t>
  </si>
  <si>
    <r>
      <t xml:space="preserve">* Match calculations </t>
    </r>
    <r>
      <rPr>
        <b/>
        <sz val="14"/>
        <color rgb="FF0078A2"/>
        <rFont val="Arial"/>
        <family val="2"/>
      </rPr>
      <t xml:space="preserve">(If the FY19 subaward was split-funded with one or more funding sources, please contact your GPS for assistance): </t>
    </r>
  </si>
  <si>
    <t>A. FUNDING SOURCES</t>
  </si>
  <si>
    <t>Divide the ADSD requested amount by 5.666. Round to the nearest dollar.</t>
  </si>
  <si>
    <t>For ADRC Services: Multiply the ADSD requested amount by 25%. Round to the nearest dollar.
For other III-E services, match not required; input N/A in cell C7.</t>
  </si>
  <si>
    <t>Multiply the ADSD requested amount by 15%. Round to the nearest dollar.</t>
  </si>
  <si>
    <t>Please note: This tab is not protected.
Be careful not to delete or 
overwrite formulas.</t>
  </si>
  <si>
    <t>Expand row heights as necessary to show your entire response.</t>
  </si>
  <si>
    <r>
      <rPr>
        <b/>
        <sz val="12"/>
        <rFont val="Arial"/>
        <family val="2"/>
      </rPr>
      <t>General Mileage:</t>
    </r>
    <r>
      <rPr>
        <sz val="12"/>
        <rFont val="Arial"/>
        <family val="2"/>
      </rPr>
      <t xml:space="preserve">  (rate per mile x # of miles)</t>
    </r>
  </si>
  <si>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</si>
  <si>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</si>
  <si>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</si>
  <si>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</si>
  <si>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</si>
  <si>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t>Check box and skip if address is the same as Subrecipient</t>
  </si>
  <si>
    <t xml:space="preserve">   5. SOURCE FOR FUNDING:         </t>
  </si>
  <si>
    <t>Number of Outreach Events</t>
  </si>
  <si>
    <t>Number of Trainings or Workshops</t>
  </si>
  <si>
    <t>MATCH</t>
  </si>
  <si>
    <t>Language Acquisition</t>
  </si>
  <si>
    <t>Access to Services</t>
  </si>
  <si>
    <t>Telecommunication Equipment (Access and Distribution)</t>
  </si>
  <si>
    <t>Assistive Technology Equipment (Access and Distribution)</t>
  </si>
  <si>
    <t>Number of Clients, per Service Category:</t>
  </si>
  <si>
    <t>0-21 (Youths)</t>
  </si>
  <si>
    <t>22+ (Adults)</t>
  </si>
  <si>
    <t>Number of Unduplicated Clients in a Specific Age Range</t>
  </si>
  <si>
    <t>Cost per Unduplicated Client</t>
  </si>
  <si>
    <t>Total Number of Unduplicated Clients in Age Range</t>
  </si>
  <si>
    <t>North</t>
  </si>
  <si>
    <t>South</t>
  </si>
  <si>
    <t>Rural</t>
  </si>
  <si>
    <r>
      <t xml:space="preserve">Units of Service - </t>
    </r>
    <r>
      <rPr>
        <i/>
        <sz val="10"/>
        <rFont val="Arial"/>
        <family val="2"/>
      </rPr>
      <t>see Service Specifications</t>
    </r>
  </si>
  <si>
    <t>Telecommunication Equipment - One Distribution</t>
  </si>
  <si>
    <t>Assistive Technology Equipment - One Distribution</t>
  </si>
  <si>
    <t>Assistive Technology Equipment - 1/4 Hour Access</t>
  </si>
  <si>
    <t>Language Acquisition - 1/4 Hour Instruction/Mentoring</t>
  </si>
  <si>
    <t>Telecommunication Equipment - 1/4 Hour Access</t>
  </si>
  <si>
    <t>Access to Services - 1/4 Hour Access</t>
  </si>
  <si>
    <t>Access to Services - One Session</t>
  </si>
  <si>
    <t>Total</t>
  </si>
  <si>
    <t>Manual Input</t>
  </si>
  <si>
    <t>Sum: Counties</t>
  </si>
  <si>
    <t>Total Number of Clients, per Service Category</t>
  </si>
  <si>
    <t>Reference the Communication Access Services (CAS) Service Specifications for service definitions.</t>
  </si>
  <si>
    <t>(Only include services that would be ADSD-funded.)</t>
  </si>
  <si>
    <t>Identify staff who will travel, the purpose, frequency and projected costs. Utilize GSA rates (www.gsa.gov) for travel expenses unless the organization's policies specify lower rates for these expenses.  Out-of-state travel or non-standard fares require special justification.</t>
  </si>
  <si>
    <t>Hearing Aids - One Distribution to a Child 13 or Under</t>
  </si>
  <si>
    <t>Children receiving two hearing aids</t>
  </si>
  <si>
    <t>Children receiving a single hearing aid</t>
  </si>
  <si>
    <t>0-12 (Children receiving hearing aids)</t>
  </si>
  <si>
    <t>New Applicant or Type of Service</t>
  </si>
  <si>
    <t>Continuation of ADSD Subaward</t>
  </si>
  <si>
    <t>Subaward #:</t>
  </si>
  <si>
    <t>FY2022</t>
  </si>
  <si>
    <r>
      <t xml:space="preserve">Maximum Rate: </t>
    </r>
    <r>
      <rPr>
        <b/>
        <sz val="12"/>
        <rFont val="Arial"/>
        <family val="2"/>
      </rPr>
      <t>10%</t>
    </r>
    <r>
      <rPr>
        <sz val="12"/>
        <rFont val="Arial"/>
        <family val="2"/>
      </rPr>
      <t xml:space="preserve"> </t>
    </r>
  </si>
  <si>
    <t>Administrative Expenses</t>
  </si>
  <si>
    <r>
      <t xml:space="preserve">Administrative expenses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Administrative expenses do not apply to equipment or fixed-fee subawards. Reference the Requirements and Procedures for Grant Programs (RPGPs) GR - 20*.</t>
    </r>
  </si>
  <si>
    <t>Enter percentage of administrative expenses included in this budget in the Rate box and the equivalent funding in the yellow box.</t>
  </si>
  <si>
    <r>
      <rPr>
        <b/>
        <i/>
        <sz val="12"/>
        <color indexed="30"/>
        <rFont val="Arial"/>
        <family val="2"/>
      </rPr>
      <t xml:space="preserve">Nevada Aging and Disability Services Division (ADSD)
</t>
    </r>
    <r>
      <rPr>
        <b/>
        <i/>
        <sz val="12"/>
        <color indexed="8"/>
        <rFont val="Arial"/>
        <family val="2"/>
      </rPr>
      <t>Competitive Subaward Application</t>
    </r>
    <r>
      <rPr>
        <b/>
        <i/>
        <sz val="12"/>
        <rFont val="Arial"/>
        <family val="2"/>
      </rPr>
      <t xml:space="preserve"> - OAA American Rescue Plan Act Funding
</t>
    </r>
    <r>
      <rPr>
        <sz val="11.5"/>
        <rFont val="Arial"/>
        <family val="2"/>
      </rPr>
      <t xml:space="preserve">Round 1 Application - Fiscal Year 2022
</t>
    </r>
    <r>
      <rPr>
        <i/>
        <sz val="10"/>
        <rFont val="Arial"/>
        <family val="2"/>
      </rPr>
      <t>Reporting Period: December 1, 2021 up to June 30, 2023</t>
    </r>
  </si>
  <si>
    <t>American Rescue Plan Act (ARPA) - Older Americans Act</t>
  </si>
  <si>
    <t>Technology</t>
  </si>
  <si>
    <t>Capital Improvements</t>
  </si>
  <si>
    <t>Workforce Development</t>
  </si>
  <si>
    <t>Outreach and Marketing</t>
  </si>
  <si>
    <t>10. SUMMARIZE SERVICES impacted by the project, if funds are awarded: (Use Bullets)</t>
  </si>
  <si>
    <r>
      <t xml:space="preserve">PROPOSED BUDGET NARRATIVE - FY22
</t>
    </r>
    <r>
      <rPr>
        <i/>
        <sz val="16"/>
        <rFont val="Arial"/>
        <family val="2"/>
      </rPr>
      <t>OAA - ARPA projects funded up to June 30, 2023</t>
    </r>
  </si>
  <si>
    <t>Provide a breakdown of the type of fringe benefits provided, such as health insurance, Medicare, FICA, worker's compensation, retirement, etc.  -AND- by FY (SFY22 and SFY23)
Describe position duties as they relate to the funding and program objectives. Expand rows as needed.</t>
  </si>
  <si>
    <r>
      <t xml:space="preserve">PROPOSED BUDGET SUMMARY - FY22
</t>
    </r>
    <r>
      <rPr>
        <i/>
        <sz val="16"/>
        <rFont val="Arial"/>
        <family val="2"/>
      </rPr>
      <t>OAA - ARPA Projects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</si>
</sst>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76"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i/>
      <sz val="12"/>
      <color indexed="8"/>
      <name val="Arial"/>
      <family val="2"/>
    </font>
    <font>
      <b/>
      <sz val="13.5"/>
      <name val="Arial"/>
      <family val="2"/>
    </font>
    <font>
      <b/>
      <sz val="9"/>
      <name val="Arial"/>
      <family val="2"/>
    </font>
    <font>
      <i/>
      <sz val="10"/>
      <name val="Arial"/>
      <family val="2"/>
    </font>
    <font>
      <b/>
      <sz val="8"/>
      <name val="Arial"/>
      <family val="2"/>
    </font>
    <font>
      <i/>
      <sz val="8"/>
      <name val="Arial"/>
      <family val="2"/>
    </font>
    <font>
      <sz val="10"/>
      <color theme="1"/>
      <name val="Arial"/>
      <family val="2"/>
    </font>
    <font>
      <b/>
      <sz val="11"/>
      <name val="Arial"/>
      <family val="2"/>
    </font>
    <font>
      <sz val="11.5"/>
      <name val="Arial"/>
      <family val="2"/>
    </font>
    <font>
      <i/>
      <sz val="11"/>
      <name val="Arial"/>
      <family val="2"/>
    </font>
    <font>
      <u/>
      <sz val="10"/>
      <color indexed="12"/>
      <name val="Arial"/>
      <family val="2"/>
    </font>
    <font>
      <u/>
      <sz val="8"/>
      <color indexed="12"/>
      <name val="Arial"/>
      <family val="2"/>
    </font>
    <font>
      <sz val="8"/>
      <name val="Arial"/>
      <family val="2"/>
    </font>
    <font>
      <sz val="9"/>
      <color indexed="81"/>
      <name val="Tahoma"/>
      <family val="2"/>
    </font>
    <font>
      <b/>
      <sz val="9"/>
      <color indexed="81"/>
      <name val="Tahoma"/>
      <family val="2"/>
    </font>
    <font>
      <b/>
      <sz val="9"/>
      <color indexed="10"/>
      <name val="Arial"/>
      <family val="2"/>
    </font>
    <font>
      <b/>
      <sz val="10"/>
      <color indexed="10"/>
      <name val="Arial"/>
      <family val="2"/>
    </font>
    <font>
      <b/>
      <sz val="10"/>
      <color rgb="FFFF0000"/>
      <name val="Arial"/>
      <family val="2"/>
    </font>
    <font>
      <b/>
      <i/>
      <sz val="9.5"/>
      <color rgb="FF00B050"/>
      <name val="Arial"/>
      <family val="2"/>
    </font>
    <font>
      <b/>
      <sz val="10"/>
      <color rgb="FF00B050"/>
      <name val="Arial"/>
      <family val="2"/>
    </font>
    <font>
      <b/>
      <i/>
      <sz val="9"/>
      <name val="Arial"/>
      <family val="2"/>
    </font>
    <font>
      <b/>
      <i/>
      <sz val="9"/>
      <color indexed="10"/>
      <name val="Arial"/>
      <family val="2"/>
    </font>
    <font>
      <b/>
      <sz val="9"/>
      <color rgb="FFFF0000"/>
      <name val="Arial"/>
      <family val="2"/>
    </font>
    <font>
      <b/>
      <sz val="10"/>
      <color rgb="FFC00000"/>
      <name val="Arial"/>
      <family val="2"/>
    </font>
    <font>
      <sz val="8"/>
      <color indexed="81"/>
      <name val="Tahoma"/>
      <family val="2"/>
    </font>
    <font>
      <i/>
      <sz val="16"/>
      <name val="Arial"/>
      <family val="2"/>
    </font>
    <font>
      <b/>
      <u/>
      <sz val="12"/>
      <color rgb="FF0070C0"/>
      <name val="Arial"/>
      <family val="2"/>
    </font>
    <font>
      <sz val="11"/>
      <color indexed="81"/>
      <name val="Tahoma"/>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4"/>
      <color rgb="FF0078A2"/>
      <name val="Arial"/>
      <family val="2"/>
    </font>
    <font>
      <b/>
      <sz val="18"/>
      <color rgb="FFC00000"/>
      <name val="Times New Roman"/>
      <family val="1"/>
    </font>
    <font>
      <sz val="16"/>
      <color rgb="FFC00000"/>
      <name val="Times New Roman"/>
      <family val="1"/>
    </font>
    <font>
      <b/>
      <sz val="9.5"/>
      <name val="Arial"/>
      <family val="2"/>
    </font>
    <font>
      <sz val="9"/>
      <name val="Arial"/>
      <family val="2"/>
    </font>
  </fonts>
  <fills count="20">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lightUp"/>
    </fill>
    <fill>
      <patternFill patternType="solid">
        <fgColor indexed="6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7D"/>
        <bgColor indexed="64"/>
      </patternFill>
    </fill>
    <fill>
      <patternFill patternType="solid">
        <fgColor rgb="FFDCDCDC"/>
        <bgColor indexed="64"/>
      </patternFill>
    </fill>
  </fills>
  <borders count="142">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style="medium">
        <color indexed="64"/>
      </right>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theme="1"/>
      </left>
      <right/>
      <top style="medium">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right style="medium">
        <color theme="1"/>
      </right>
      <top/>
      <bottom/>
      <diagonal/>
    </border>
    <border>
      <left/>
      <right/>
      <top style="medium">
        <color theme="1"/>
      </top>
      <bottom style="thin">
        <color theme="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medium">
        <color theme="1"/>
      </right>
      <top style="medium">
        <color indexed="64"/>
      </top>
      <bottom/>
      <diagonal/>
    </border>
    <border>
      <left style="medium">
        <color theme="1"/>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theme="1"/>
      </right>
      <top/>
      <bottom style="medium">
        <color indexed="64"/>
      </bottom>
      <diagonal/>
    </border>
    <border>
      <left style="medium">
        <color theme="1"/>
      </left>
      <right/>
      <top/>
      <bottom style="medium">
        <color indexed="64"/>
      </bottom>
      <diagonal/>
    </border>
    <border>
      <left/>
      <right style="medium">
        <color theme="1"/>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s>
  <cellStyleXfs count="10">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8"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cellStyleXfs>
  <cellXfs count="806">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10" fontId="2" fillId="0" borderId="10" xfId="3" applyNumberFormat="1" applyFont="1" applyBorder="1" applyAlignment="1" applyProtection="1">
      <alignment horizontal="center"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0" xfId="0" applyFont="1"/>
    <xf numFmtId="0" fontId="6" fillId="0" borderId="0" xfId="0" applyFont="1"/>
    <xf numFmtId="0" fontId="0" fillId="0" borderId="1" xfId="0" applyBorder="1"/>
    <xf numFmtId="0" fontId="45"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1" fillId="0" borderId="19" xfId="5" applyFont="1" applyBorder="1" applyAlignment="1">
      <alignment vertical="center" wrapText="1"/>
    </xf>
    <xf numFmtId="0" fontId="35" fillId="0" borderId="0" xfId="5"/>
    <xf numFmtId="0" fontId="41" fillId="0" borderId="19" xfId="5" applyFont="1" applyBorder="1" applyAlignment="1">
      <alignment horizontal="center" vertical="center" wrapText="1"/>
    </xf>
    <xf numFmtId="0" fontId="41"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35" fillId="10" borderId="7"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1"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64" xfId="5" applyBorder="1" applyAlignment="1">
      <alignment horizontal="left" vertical="center" wrapText="1"/>
    </xf>
    <xf numFmtId="0" fontId="35" fillId="0" borderId="7" xfId="5"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3" xfId="5" applyBorder="1" applyAlignment="1">
      <alignment horizontal="left" vertical="center" wrapText="1"/>
    </xf>
    <xf numFmtId="0" fontId="35" fillId="0" borderId="83" xfId="5" applyBorder="1" applyAlignment="1">
      <alignment vertical="center" wrapText="1"/>
    </xf>
    <xf numFmtId="0" fontId="36" fillId="0" borderId="83"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87"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8"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1" fillId="0" borderId="19" xfId="0" applyFont="1" applyBorder="1"/>
    <xf numFmtId="44" fontId="0" fillId="0" borderId="20" xfId="6" applyFont="1" applyBorder="1"/>
    <xf numFmtId="0" fontId="41" fillId="0" borderId="18" xfId="0" applyFont="1" applyBorder="1"/>
    <xf numFmtId="0" fontId="0" fillId="0" borderId="0" xfId="0" applyAlignment="1">
      <alignment horizontal="left"/>
    </xf>
    <xf numFmtId="0" fontId="0" fillId="0" borderId="88" xfId="0" applyBorder="1" applyAlignment="1">
      <alignment horizontal="center"/>
    </xf>
    <xf numFmtId="0" fontId="0" fillId="0" borderId="89" xfId="0" applyBorder="1"/>
    <xf numFmtId="0" fontId="35" fillId="0" borderId="89" xfId="0" applyFont="1" applyBorder="1"/>
    <xf numFmtId="0" fontId="0" fillId="0" borderId="3" xfId="0" applyBorder="1"/>
    <xf numFmtId="0" fontId="35" fillId="9" borderId="3" xfId="0" applyFont="1" applyFill="1"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8"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9" xfId="0" applyBorder="1" applyAlignment="1">
      <alignment horizontal="center"/>
    </xf>
    <xf numFmtId="44" fontId="0" fillId="0" borderId="0" xfId="0" applyNumberFormat="1"/>
    <xf numFmtId="7" fontId="36" fillId="0" borderId="88" xfId="6" applyNumberFormat="1" applyFont="1" applyBorder="1" applyAlignment="1">
      <alignment horizontal="center"/>
    </xf>
    <xf numFmtId="44" fontId="0" fillId="0" borderId="89" xfId="6" applyFont="1" applyBorder="1"/>
    <xf numFmtId="7" fontId="0" fillId="0" borderId="89" xfId="6" applyNumberFormat="1" applyFont="1" applyBorder="1"/>
    <xf numFmtId="0" fontId="53" fillId="0" borderId="2" xfId="0" applyFont="1" applyBorder="1" applyAlignment="1">
      <alignment horizontal="left" vertical="top"/>
    </xf>
    <xf numFmtId="7" fontId="0" fillId="0" borderId="4" xfId="6" applyNumberFormat="1" applyFont="1" applyBorder="1"/>
    <xf numFmtId="0" fontId="53" fillId="0" borderId="0" xfId="0" applyFont="1" applyAlignment="1">
      <alignment horizontal="left" vertical="top"/>
    </xf>
    <xf numFmtId="0" fontId="36" fillId="0" borderId="89" xfId="0" applyFont="1" applyBorder="1" applyAlignment="1">
      <alignment horizontal="center"/>
    </xf>
    <xf numFmtId="0" fontId="36" fillId="0" borderId="17" xfId="0" applyFont="1" applyBorder="1" applyAlignment="1">
      <alignment horizontal="center"/>
    </xf>
    <xf numFmtId="0" fontId="0" fillId="8" borderId="88" xfId="0" applyFill="1" applyBorder="1"/>
    <xf numFmtId="0" fontId="0" fillId="0" borderId="19" xfId="0" applyBorder="1" applyAlignment="1">
      <alignment horizontal="center"/>
    </xf>
    <xf numFmtId="0" fontId="35" fillId="8" borderId="89" xfId="0" applyFont="1" applyFill="1" applyBorder="1"/>
    <xf numFmtId="0" fontId="0" fillId="8" borderId="89" xfId="0" applyFill="1" applyBorder="1"/>
    <xf numFmtId="49" fontId="54"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35" fillId="0" borderId="25" xfId="5" applyBorder="1" applyAlignment="1" applyProtection="1">
      <alignment horizontal="center"/>
      <protection locked="0"/>
    </xf>
    <xf numFmtId="0" fontId="35" fillId="0" borderId="50" xfId="5" applyBorder="1" applyAlignment="1" applyProtection="1">
      <alignment horizontal="center"/>
      <protection locked="0"/>
    </xf>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3" borderId="14" xfId="2"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91"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67"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9" fillId="0" borderId="17" xfId="5" applyFont="1" applyBorder="1" applyAlignment="1">
      <alignment horizontal="center" vertical="center" wrapText="1"/>
    </xf>
    <xf numFmtId="0" fontId="39" fillId="0" borderId="2" xfId="5" applyFont="1" applyBorder="1" applyAlignment="1">
      <alignment horizontal="center" vertical="center" wrapText="1"/>
    </xf>
    <xf numFmtId="0" fontId="39"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40" fillId="0" borderId="7" xfId="5" applyFont="1" applyBorder="1" applyAlignment="1">
      <alignment vertical="center" wrapText="1"/>
    </xf>
    <xf numFmtId="0" fontId="1" fillId="0" borderId="0" xfId="5" applyFont="1" applyAlignment="1">
      <alignment horizontal="left" vertical="center"/>
    </xf>
    <xf numFmtId="0" fontId="2" fillId="0" borderId="19" xfId="2" quotePrefix="1" applyFont="1" applyBorder="1" applyAlignment="1" applyProtection="1">
      <alignment vertical="center" wrapText="1"/>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0" fontId="3" fillId="0" borderId="9" xfId="0" applyFont="1" applyBorder="1" applyAlignment="1">
      <alignment horizontal="right" vertical="center"/>
    </xf>
    <xf numFmtId="7" fontId="2" fillId="3" borderId="48"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5" fillId="0" borderId="12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120"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123" xfId="0" applyFont="1" applyBorder="1" applyAlignment="1">
      <alignment horizontal="center" vertical="center" wrapText="1"/>
    </xf>
    <xf numFmtId="42" fontId="2" fillId="0" borderId="124" xfId="0" applyNumberFormat="1" applyFont="1" applyBorder="1" applyAlignment="1">
      <alignment horizontal="center" vertical="center" wrapText="1"/>
    </xf>
    <xf numFmtId="164" fontId="2" fillId="3" borderId="125" xfId="0" applyNumberFormat="1" applyFont="1" applyFill="1" applyBorder="1" applyAlignment="1">
      <alignment horizontal="right" vertical="center" wrapText="1"/>
    </xf>
    <xf numFmtId="164" fontId="2" fillId="3" borderId="123" xfId="0" applyNumberFormat="1" applyFont="1" applyFill="1" applyBorder="1" applyAlignment="1">
      <alignment horizontal="right" vertical="center" wrapText="1"/>
    </xf>
    <xf numFmtId="164" fontId="2" fillId="3" borderId="124" xfId="0" applyNumberFormat="1" applyFont="1" applyFill="1" applyBorder="1" applyAlignment="1">
      <alignment horizontal="right" vertical="center" wrapText="1"/>
    </xf>
    <xf numFmtId="164" fontId="3" fillId="3" borderId="121" xfId="0" applyNumberFormat="1" applyFont="1" applyFill="1" applyBorder="1" applyAlignment="1">
      <alignment horizontal="right" vertical="center" wrapText="1"/>
    </xf>
    <xf numFmtId="164" fontId="2" fillId="3" borderId="121" xfId="0" applyNumberFormat="1" applyFont="1" applyFill="1" applyBorder="1" applyAlignment="1">
      <alignment horizontal="right" vertical="center" wrapText="1"/>
    </xf>
    <xf numFmtId="164" fontId="7" fillId="3" borderId="121" xfId="0" applyNumberFormat="1" applyFont="1" applyFill="1" applyBorder="1" applyAlignment="1">
      <alignment horizontal="right" vertical="center"/>
    </xf>
    <xf numFmtId="9" fontId="7" fillId="3" borderId="121" xfId="0" applyNumberFormat="1" applyFont="1" applyFill="1" applyBorder="1" applyAlignment="1">
      <alignment horizontal="right" vertical="center"/>
    </xf>
    <xf numFmtId="0" fontId="1" fillId="0" borderId="0" xfId="0" applyFont="1" applyAlignment="1">
      <alignment vertical="center"/>
    </xf>
    <xf numFmtId="0" fontId="1" fillId="0" borderId="89" xfId="0" applyFont="1" applyBorder="1"/>
    <xf numFmtId="0" fontId="3" fillId="0" borderId="39" xfId="0" applyFont="1" applyBorder="1" applyAlignment="1" applyProtection="1">
      <alignment horizontal="center" vertical="center" wrapText="1"/>
    </xf>
    <xf numFmtId="164" fontId="2" fillId="0" borderId="11" xfId="0" applyNumberFormat="1" applyFont="1" applyBorder="1" applyAlignment="1" applyProtection="1">
      <alignment horizontal="right" vertical="center" wrapText="1"/>
    </xf>
    <xf numFmtId="0" fontId="1" fillId="0" borderId="0" xfId="5" applyFont="1" applyAlignment="1">
      <alignment vertical="center"/>
    </xf>
    <xf numFmtId="0" fontId="35" fillId="0" borderId="0" xfId="5" applyBorder="1" applyAlignment="1" applyProtection="1">
      <alignment horizontal="center"/>
      <protection locked="0"/>
    </xf>
    <xf numFmtId="0" fontId="5" fillId="0" borderId="3" xfId="5" applyFont="1" applyBorder="1" applyProtection="1"/>
    <xf numFmtId="0" fontId="5" fillId="0" borderId="3" xfId="5" applyFont="1" applyBorder="1" applyAlignment="1" applyProtection="1">
      <alignment horizontal="right"/>
    </xf>
    <xf numFmtId="0" fontId="35" fillId="0" borderId="0" xfId="5" applyProtection="1"/>
    <xf numFmtId="49" fontId="35" fillId="0" borderId="0" xfId="5" applyNumberFormat="1" applyProtection="1"/>
    <xf numFmtId="0" fontId="55" fillId="0" borderId="0" xfId="5" applyFont="1" applyProtection="1"/>
    <xf numFmtId="49" fontId="1" fillId="0" borderId="0" xfId="5" applyNumberFormat="1" applyFont="1" applyProtection="1"/>
    <xf numFmtId="0" fontId="56" fillId="0" borderId="0" xfId="5" applyFont="1" applyAlignment="1" applyProtection="1">
      <alignment vertical="center"/>
    </xf>
    <xf numFmtId="0" fontId="56" fillId="0" borderId="0" xfId="5" applyFont="1" applyAlignment="1" applyProtection="1">
      <alignment vertical="center" wrapText="1"/>
    </xf>
    <xf numFmtId="49" fontId="35" fillId="0" borderId="0" xfId="5" applyNumberFormat="1" applyAlignment="1" applyProtection="1">
      <alignment horizontal="center"/>
    </xf>
    <xf numFmtId="49" fontId="35" fillId="0" borderId="100" xfId="5" applyNumberFormat="1" applyBorder="1" applyProtection="1"/>
    <xf numFmtId="49" fontId="1" fillId="0" borderId="105" xfId="5" applyNumberFormat="1" applyFont="1" applyBorder="1" applyProtection="1"/>
    <xf numFmtId="49" fontId="35" fillId="0" borderId="105" xfId="5" applyNumberFormat="1" applyBorder="1" applyProtection="1"/>
    <xf numFmtId="0" fontId="35" fillId="0" borderId="50" xfId="5" applyBorder="1" applyAlignment="1" applyProtection="1">
      <alignment horizontal="left"/>
    </xf>
    <xf numFmtId="49" fontId="35" fillId="0" borderId="50" xfId="5" applyNumberFormat="1" applyBorder="1" applyAlignment="1" applyProtection="1">
      <alignment horizontal="left"/>
    </xf>
    <xf numFmtId="0" fontId="53" fillId="0" borderId="0" xfId="5" applyFont="1" applyAlignment="1" applyProtection="1">
      <alignment vertical="top" wrapText="1"/>
    </xf>
    <xf numFmtId="49" fontId="1" fillId="0" borderId="100" xfId="5" quotePrefix="1" applyNumberFormat="1" applyFont="1" applyBorder="1" applyProtection="1"/>
    <xf numFmtId="0" fontId="60" fillId="0" borderId="0" xfId="5" applyFont="1" applyProtection="1"/>
    <xf numFmtId="49" fontId="1" fillId="0" borderId="17" xfId="5" quotePrefix="1" applyNumberFormat="1" applyFont="1" applyBorder="1" applyProtection="1"/>
    <xf numFmtId="49" fontId="35" fillId="0" borderId="19" xfId="5" applyNumberFormat="1" applyBorder="1" applyProtection="1"/>
    <xf numFmtId="49" fontId="35" fillId="0" borderId="18" xfId="5" applyNumberFormat="1" applyBorder="1" applyProtection="1"/>
    <xf numFmtId="0" fontId="35" fillId="0" borderId="105" xfId="5" applyBorder="1" applyProtection="1"/>
    <xf numFmtId="0" fontId="53" fillId="0" borderId="0" xfId="5" applyFont="1" applyAlignment="1" applyProtection="1">
      <alignment horizontal="center" vertical="top" wrapText="1"/>
    </xf>
    <xf numFmtId="0" fontId="35" fillId="0" borderId="19" xfId="5" applyBorder="1" applyProtection="1"/>
    <xf numFmtId="0" fontId="1" fillId="14" borderId="9" xfId="5" applyFont="1" applyFill="1" applyBorder="1" applyProtection="1"/>
    <xf numFmtId="0" fontId="1" fillId="17" borderId="9" xfId="5" applyFont="1" applyFill="1" applyBorder="1" applyProtection="1"/>
    <xf numFmtId="0" fontId="1" fillId="18" borderId="9" xfId="5" applyFont="1" applyFill="1" applyBorder="1" applyProtection="1"/>
    <xf numFmtId="0" fontId="55" fillId="0" borderId="0" xfId="5" applyFont="1" applyAlignment="1" applyProtection="1">
      <alignment wrapText="1"/>
    </xf>
    <xf numFmtId="49" fontId="1" fillId="0" borderId="112" xfId="5" applyNumberFormat="1" applyFont="1" applyBorder="1" applyAlignment="1" applyProtection="1">
      <alignment vertical="center"/>
    </xf>
    <xf numFmtId="0" fontId="35" fillId="0" borderId="109" xfId="5" applyBorder="1" applyAlignment="1" applyProtection="1">
      <alignment vertical="center"/>
    </xf>
    <xf numFmtId="3" fontId="35" fillId="0" borderId="112" xfId="5" applyNumberFormat="1" applyBorder="1" applyAlignment="1" applyProtection="1">
      <alignment vertical="center"/>
    </xf>
    <xf numFmtId="3" fontId="35" fillId="0" borderId="109" xfId="5" applyNumberFormat="1" applyBorder="1" applyAlignment="1" applyProtection="1">
      <alignment vertical="center"/>
    </xf>
    <xf numFmtId="49" fontId="1" fillId="0" borderId="23" xfId="5" applyNumberFormat="1" applyFont="1" applyBorder="1" applyAlignment="1" applyProtection="1">
      <alignment vertical="center"/>
    </xf>
    <xf numFmtId="0" fontId="35" fillId="0" borderId="13" xfId="5" applyBorder="1" applyAlignment="1" applyProtection="1">
      <alignment horizontal="left" vertical="center"/>
    </xf>
    <xf numFmtId="3" fontId="35" fillId="0" borderId="23" xfId="5" applyNumberFormat="1" applyBorder="1" applyAlignment="1" applyProtection="1">
      <alignment vertical="center"/>
    </xf>
    <xf numFmtId="3" fontId="35" fillId="0" borderId="13" xfId="5" applyNumberFormat="1" applyBorder="1" applyAlignment="1" applyProtection="1">
      <alignment vertical="center"/>
    </xf>
    <xf numFmtId="49" fontId="1" fillId="0" borderId="34" xfId="5" applyNumberFormat="1" applyFont="1" applyBorder="1" applyAlignment="1" applyProtection="1">
      <alignment vertical="center"/>
    </xf>
    <xf numFmtId="0" fontId="35" fillId="0" borderId="35" xfId="5" applyBorder="1" applyAlignment="1" applyProtection="1">
      <alignment horizontal="left" vertical="center"/>
    </xf>
    <xf numFmtId="3" fontId="35" fillId="0" borderId="34" xfId="5" applyNumberFormat="1" applyBorder="1" applyAlignment="1" applyProtection="1">
      <alignment vertical="center"/>
    </xf>
    <xf numFmtId="3" fontId="35" fillId="0" borderId="35" xfId="5" applyNumberFormat="1" applyBorder="1" applyAlignment="1" applyProtection="1">
      <alignment vertical="center"/>
    </xf>
    <xf numFmtId="0" fontId="35" fillId="0" borderId="0" xfId="5" applyAlignment="1" applyProtection="1">
      <alignment horizontal="center"/>
    </xf>
    <xf numFmtId="49" fontId="1" fillId="0" borderId="105" xfId="5" quotePrefix="1" applyNumberFormat="1" applyFont="1" applyBorder="1" applyProtection="1"/>
    <xf numFmtId="49" fontId="35" fillId="0" borderId="0" xfId="5" applyNumberFormat="1" applyBorder="1" applyProtection="1"/>
    <xf numFmtId="49" fontId="35" fillId="0" borderId="3" xfId="5" applyNumberFormat="1" applyBorder="1" applyProtection="1"/>
    <xf numFmtId="49" fontId="1" fillId="0" borderId="0" xfId="5" quotePrefix="1" applyNumberFormat="1" applyFont="1" applyBorder="1" applyProtection="1"/>
    <xf numFmtId="0" fontId="35" fillId="0" borderId="0" xfId="5" applyBorder="1" applyProtection="1"/>
    <xf numFmtId="49" fontId="1" fillId="0" borderId="109" xfId="5" applyNumberFormat="1" applyFont="1" applyBorder="1" applyAlignment="1" applyProtection="1">
      <alignment vertical="center"/>
    </xf>
    <xf numFmtId="49" fontId="1" fillId="0" borderId="13" xfId="5" applyNumberFormat="1" applyFont="1" applyBorder="1" applyAlignment="1" applyProtection="1">
      <alignment vertical="center"/>
    </xf>
    <xf numFmtId="49" fontId="1" fillId="0" borderId="35" xfId="5" applyNumberFormat="1" applyFont="1" applyBorder="1" applyAlignment="1" applyProtection="1">
      <alignment vertical="center"/>
    </xf>
    <xf numFmtId="0" fontId="1" fillId="0" borderId="2" xfId="5" applyFont="1" applyBorder="1" applyAlignment="1" applyProtection="1">
      <alignment horizontal="left"/>
    </xf>
    <xf numFmtId="0" fontId="1" fillId="0" borderId="2" xfId="5" applyFont="1" applyBorder="1" applyAlignment="1" applyProtection="1">
      <alignment horizontal="center"/>
    </xf>
    <xf numFmtId="0" fontId="35" fillId="0" borderId="0" xfId="5" applyBorder="1" applyAlignment="1" applyProtection="1">
      <alignment horizontal="center"/>
    </xf>
    <xf numFmtId="0" fontId="55" fillId="0" borderId="0" xfId="5" applyFont="1" applyBorder="1" applyAlignment="1" applyProtection="1">
      <alignment wrapText="1"/>
    </xf>
    <xf numFmtId="0" fontId="35" fillId="0" borderId="2" xfId="5" applyBorder="1" applyProtection="1"/>
    <xf numFmtId="0" fontId="41" fillId="0" borderId="1" xfId="5" applyFont="1" applyBorder="1" applyAlignment="1" applyProtection="1">
      <alignment horizontal="center"/>
    </xf>
    <xf numFmtId="0" fontId="41" fillId="18" borderId="0" xfId="5" applyFont="1" applyFill="1" applyBorder="1" applyAlignment="1" applyProtection="1">
      <alignment horizontal="right"/>
    </xf>
    <xf numFmtId="0" fontId="41" fillId="14" borderId="0" xfId="5" applyFont="1" applyFill="1" applyBorder="1" applyAlignment="1" applyProtection="1">
      <alignment horizontal="right"/>
    </xf>
    <xf numFmtId="0" fontId="41" fillId="17" borderId="0" xfId="5" applyFont="1" applyFill="1" applyBorder="1" applyAlignment="1" applyProtection="1">
      <alignment horizontal="right"/>
    </xf>
    <xf numFmtId="0" fontId="41" fillId="0" borderId="20" xfId="5" applyFont="1" applyBorder="1" applyProtection="1"/>
    <xf numFmtId="0" fontId="41" fillId="0" borderId="20" xfId="5" applyFont="1" applyBorder="1" applyAlignment="1" applyProtection="1">
      <alignment horizontal="center"/>
    </xf>
    <xf numFmtId="0" fontId="41" fillId="0" borderId="3" xfId="5" applyFont="1" applyBorder="1" applyAlignment="1" applyProtection="1">
      <alignment horizontal="right"/>
    </xf>
    <xf numFmtId="0" fontId="35" fillId="0" borderId="3" xfId="5" applyBorder="1" applyProtection="1"/>
    <xf numFmtId="0" fontId="41" fillId="0" borderId="7" xfId="5" applyFont="1" applyBorder="1" applyAlignment="1" applyProtection="1">
      <alignment horizontal="center"/>
    </xf>
    <xf numFmtId="0" fontId="1" fillId="14" borderId="9" xfId="5" applyFont="1" applyFill="1" applyBorder="1" applyAlignment="1" applyProtection="1">
      <alignment horizontal="center"/>
    </xf>
    <xf numFmtId="0" fontId="1" fillId="17" borderId="9" xfId="5" applyFont="1" applyFill="1" applyBorder="1" applyAlignment="1" applyProtection="1">
      <alignment horizontal="center"/>
    </xf>
    <xf numFmtId="0" fontId="1" fillId="18" borderId="9" xfId="5" applyFont="1" applyFill="1" applyBorder="1" applyAlignment="1" applyProtection="1">
      <alignment horizontal="center"/>
    </xf>
    <xf numFmtId="0" fontId="1" fillId="0" borderId="10" xfId="5" applyFont="1" applyBorder="1" applyAlignment="1" applyProtection="1">
      <alignment horizontal="center"/>
      <protection locked="0"/>
    </xf>
    <xf numFmtId="3" fontId="35" fillId="0" borderId="113" xfId="5" applyNumberFormat="1" applyBorder="1" applyAlignment="1" applyProtection="1">
      <alignment horizontal="center" vertical="center"/>
    </xf>
    <xf numFmtId="3" fontId="35" fillId="0" borderId="14" xfId="5" applyNumberFormat="1" applyBorder="1" applyAlignment="1" applyProtection="1">
      <alignment horizontal="center" vertical="center"/>
    </xf>
    <xf numFmtId="3" fontId="35" fillId="0" borderId="36" xfId="5" applyNumberFormat="1" applyBorder="1" applyAlignment="1" applyProtection="1">
      <alignment horizontal="center" vertical="center"/>
    </xf>
    <xf numFmtId="49" fontId="1" fillId="19" borderId="100" xfId="5" quotePrefix="1" applyNumberFormat="1" applyFont="1" applyFill="1" applyBorder="1" applyProtection="1"/>
    <xf numFmtId="49" fontId="35" fillId="19" borderId="97" xfId="5" applyNumberFormat="1" applyFill="1" applyBorder="1" applyProtection="1"/>
    <xf numFmtId="49" fontId="35" fillId="19" borderId="105" xfId="5" applyNumberFormat="1" applyFill="1" applyBorder="1" applyProtection="1"/>
    <xf numFmtId="49" fontId="35" fillId="19" borderId="18" xfId="5" applyNumberFormat="1" applyFill="1" applyBorder="1" applyProtection="1"/>
    <xf numFmtId="49" fontId="1" fillId="19" borderId="17" xfId="5" quotePrefix="1" applyNumberFormat="1" applyFont="1" applyFill="1" applyBorder="1" applyProtection="1"/>
    <xf numFmtId="0" fontId="36" fillId="19" borderId="9" xfId="5" applyFont="1" applyFill="1" applyBorder="1" applyAlignment="1" applyProtection="1">
      <alignment horizontal="center"/>
    </xf>
    <xf numFmtId="0" fontId="36" fillId="19" borderId="9" xfId="5" applyFont="1" applyFill="1" applyBorder="1" applyProtection="1"/>
    <xf numFmtId="0" fontId="36" fillId="19" borderId="10" xfId="5" applyFont="1" applyFill="1" applyBorder="1" applyAlignment="1" applyProtection="1">
      <alignment horizontal="center"/>
    </xf>
    <xf numFmtId="0" fontId="53" fillId="0" borderId="0" xfId="5" applyFont="1" applyBorder="1" applyAlignment="1" applyProtection="1">
      <alignment wrapText="1"/>
    </xf>
    <xf numFmtId="0" fontId="53" fillId="0" borderId="0" xfId="5" applyFont="1" applyAlignment="1" applyProtection="1">
      <alignment wrapText="1"/>
    </xf>
    <xf numFmtId="0" fontId="57" fillId="0" borderId="0" xfId="5" applyFont="1" applyAlignment="1" applyProtection="1">
      <alignment wrapText="1"/>
    </xf>
    <xf numFmtId="0" fontId="53" fillId="0" borderId="105" xfId="5" applyFont="1" applyBorder="1" applyAlignment="1" applyProtection="1">
      <alignment wrapText="1"/>
    </xf>
    <xf numFmtId="0" fontId="54" fillId="0" borderId="105" xfId="5" applyFont="1" applyBorder="1" applyAlignment="1" applyProtection="1">
      <alignment vertical="top" wrapText="1"/>
    </xf>
    <xf numFmtId="0" fontId="54" fillId="0" borderId="0" xfId="5" applyFont="1" applyAlignment="1" applyProtection="1">
      <alignment vertical="top" wrapText="1"/>
    </xf>
    <xf numFmtId="0" fontId="35" fillId="0" borderId="50" xfId="5" applyBorder="1" applyAlignment="1" applyProtection="1">
      <alignment horizontal="left"/>
    </xf>
    <xf numFmtId="0" fontId="1" fillId="0" borderId="0" xfId="5" applyFont="1" applyBorder="1" applyAlignment="1" applyProtection="1">
      <alignment horizontal="left"/>
    </xf>
    <xf numFmtId="0" fontId="54" fillId="0" borderId="0" xfId="5" applyFont="1" applyBorder="1" applyAlignment="1" applyProtection="1">
      <alignment vertical="top" wrapText="1"/>
    </xf>
    <xf numFmtId="0" fontId="35" fillId="0" borderId="0" xfId="5"/>
    <xf numFmtId="0" fontId="73" fillId="0" borderId="19" xfId="2" applyFont="1" applyBorder="1" applyAlignment="1" applyProtection="1">
      <alignment horizontal="left" vertical="center" wrapText="1"/>
      <protection locked="0"/>
    </xf>
    <xf numFmtId="7" fontId="2" fillId="3" borderId="44" xfId="0" applyNumberFormat="1" applyFont="1" applyFill="1" applyBorder="1" applyAlignment="1">
      <alignment horizontal="right" vertical="center" wrapText="1"/>
    </xf>
    <xf numFmtId="164" fontId="2" fillId="0" borderId="139" xfId="0" applyNumberFormat="1" applyFont="1" applyBorder="1" applyAlignment="1" applyProtection="1">
      <alignment horizontal="right" vertical="center" wrapText="1"/>
      <protection locked="0"/>
    </xf>
    <xf numFmtId="7" fontId="2" fillId="3" borderId="28" xfId="0" applyNumberFormat="1" applyFont="1" applyFill="1" applyBorder="1" applyAlignment="1">
      <alignment horizontal="right" vertical="center" wrapText="1"/>
    </xf>
    <xf numFmtId="164" fontId="2" fillId="0" borderId="140" xfId="0" applyNumberFormat="1" applyFont="1" applyBorder="1" applyAlignment="1" applyProtection="1">
      <alignment horizontal="right" vertical="center" wrapText="1"/>
      <protection locked="0"/>
    </xf>
    <xf numFmtId="7" fontId="2" fillId="3" borderId="30" xfId="0" applyNumberFormat="1" applyFont="1" applyFill="1" applyBorder="1" applyAlignment="1">
      <alignment horizontal="right" vertical="center" wrapText="1"/>
    </xf>
    <xf numFmtId="164" fontId="2" fillId="0" borderId="141" xfId="0" applyNumberFormat="1" applyFont="1" applyBorder="1" applyAlignment="1" applyProtection="1">
      <alignment horizontal="right" vertical="center" wrapText="1"/>
      <protection locked="0"/>
    </xf>
    <xf numFmtId="0" fontId="43" fillId="0" borderId="0" xfId="5" applyFont="1" applyAlignment="1">
      <alignment horizontal="left" vertical="center" wrapText="1"/>
    </xf>
    <xf numFmtId="0" fontId="43" fillId="0" borderId="20" xfId="5" applyFont="1" applyBorder="1" applyAlignment="1">
      <alignment horizontal="left" vertical="center" wrapText="1"/>
    </xf>
    <xf numFmtId="0" fontId="1" fillId="0" borderId="65"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9" xfId="5" applyBorder="1" applyAlignment="1" applyProtection="1">
      <alignment horizontal="left" vertical="center" wrapText="1"/>
      <protection locked="0"/>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39" fillId="0" borderId="19" xfId="5" applyFont="1" applyBorder="1" applyAlignment="1">
      <alignment horizontal="center" vertical="center" wrapText="1"/>
    </xf>
    <xf numFmtId="0" fontId="39" fillId="0" borderId="0" xfId="5" applyFont="1" applyAlignment="1">
      <alignment horizontal="center" vertical="center" wrapText="1"/>
    </xf>
    <xf numFmtId="0" fontId="39" fillId="0" borderId="20" xfId="5" applyFont="1" applyBorder="1" applyAlignment="1">
      <alignment horizontal="center" vertical="center" wrapText="1"/>
    </xf>
    <xf numFmtId="0" fontId="36" fillId="0" borderId="19" xfId="5" applyFont="1" applyBorder="1" applyAlignment="1">
      <alignment horizontal="left" vertical="center" wrapText="1"/>
    </xf>
    <xf numFmtId="0" fontId="35" fillId="0" borderId="0" xfId="5"/>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vertical="center" wrapText="1"/>
    </xf>
    <xf numFmtId="0" fontId="1" fillId="0" borderId="64" xfId="5" applyFont="1"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84" xfId="5" applyFont="1" applyBorder="1" applyAlignment="1">
      <alignment horizontal="left" vertical="center" wrapText="1"/>
    </xf>
    <xf numFmtId="0" fontId="35" fillId="0" borderId="64" xfId="5" applyBorder="1" applyAlignment="1" applyProtection="1">
      <alignment horizontal="left" vertical="center" wrapText="1"/>
      <protection locked="0"/>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8" xfId="5" applyFill="1" applyBorder="1" applyAlignment="1">
      <alignment horizontal="right" vertical="center" wrapText="1"/>
    </xf>
    <xf numFmtId="0" fontId="35" fillId="10" borderId="3" xfId="5" applyFill="1" applyBorder="1" applyAlignment="1">
      <alignment horizontal="right" vertical="center" wrapText="1"/>
    </xf>
    <xf numFmtId="0" fontId="35" fillId="10" borderId="3" xfId="5" applyFill="1" applyBorder="1" applyAlignment="1">
      <alignment horizontal="left" vertical="center" wrapText="1"/>
    </xf>
    <xf numFmtId="0" fontId="36" fillId="0" borderId="75" xfId="5" applyFont="1" applyBorder="1" applyAlignment="1">
      <alignment horizontal="center" vertical="center" wrapText="1"/>
    </xf>
    <xf numFmtId="0" fontId="35" fillId="0" borderId="76" xfId="5" applyBorder="1"/>
    <xf numFmtId="0" fontId="35" fillId="0" borderId="77" xfId="5" applyBorder="1"/>
    <xf numFmtId="0" fontId="36" fillId="0" borderId="78" xfId="5" applyFont="1" applyBorder="1" applyAlignment="1">
      <alignment horizontal="center" vertical="center" wrapText="1"/>
    </xf>
    <xf numFmtId="0" fontId="35" fillId="0" borderId="79" xfId="5" applyBorder="1"/>
    <xf numFmtId="0" fontId="35" fillId="0" borderId="80" xfId="5" applyBorder="1"/>
    <xf numFmtId="0" fontId="36" fillId="0" borderId="81" xfId="5" applyFont="1" applyBorder="1" applyAlignment="1">
      <alignment horizontal="center" vertical="center" wrapText="1"/>
    </xf>
    <xf numFmtId="0" fontId="36" fillId="0" borderId="79" xfId="5" applyFont="1" applyBorder="1" applyAlignment="1">
      <alignment horizontal="center" vertical="center" wrapText="1"/>
    </xf>
    <xf numFmtId="0" fontId="36" fillId="0" borderId="82" xfId="5" applyFont="1" applyBorder="1" applyAlignment="1">
      <alignment horizontal="center" vertical="center" wrapText="1"/>
    </xf>
    <xf numFmtId="164" fontId="47" fillId="10" borderId="118" xfId="6" applyNumberFormat="1" applyFont="1" applyFill="1" applyBorder="1" applyAlignment="1">
      <alignment horizontal="center" vertical="center" wrapText="1"/>
    </xf>
    <xf numFmtId="164" fontId="47" fillId="10" borderId="32" xfId="6" applyNumberFormat="1" applyFont="1" applyFill="1" applyBorder="1" applyAlignment="1">
      <alignment horizontal="center" vertical="center" wrapText="1"/>
    </xf>
    <xf numFmtId="164" fontId="47" fillId="10" borderId="70" xfId="6" applyNumberFormat="1" applyFont="1" applyFill="1" applyBorder="1" applyAlignment="1">
      <alignment horizontal="center" vertical="center" wrapText="1"/>
    </xf>
    <xf numFmtId="164" fontId="47" fillId="10" borderId="119" xfId="6" applyNumberFormat="1" applyFont="1" applyFill="1" applyBorder="1" applyAlignment="1">
      <alignment horizontal="center" vertical="center" wrapText="1"/>
    </xf>
    <xf numFmtId="164" fontId="47" fillId="10" borderId="25" xfId="6" applyNumberFormat="1" applyFont="1" applyFill="1" applyBorder="1" applyAlignment="1">
      <alignment horizontal="center" vertical="center" wrapText="1"/>
    </xf>
    <xf numFmtId="164" fontId="47"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75" fillId="0" borderId="19" xfId="5" applyFont="1" applyBorder="1" applyAlignment="1">
      <alignment horizontal="right" vertical="center" wrapText="1"/>
    </xf>
    <xf numFmtId="0" fontId="75" fillId="0" borderId="0" xfId="5" applyFont="1" applyAlignment="1">
      <alignment horizontal="right" vertical="center" wrapText="1"/>
    </xf>
    <xf numFmtId="0" fontId="40" fillId="0" borderId="46" xfId="5" applyFont="1" applyBorder="1" applyAlignment="1" applyProtection="1">
      <alignment horizontal="center" vertical="center" wrapText="1"/>
      <protection locked="0"/>
    </xf>
    <xf numFmtId="0" fontId="40" fillId="0" borderId="50" xfId="5" applyFont="1" applyBorder="1" applyAlignment="1" applyProtection="1">
      <alignment horizontal="center" vertical="center" wrapText="1"/>
      <protection locked="0"/>
    </xf>
    <xf numFmtId="0" fontId="40" fillId="0" borderId="45" xfId="5" applyFont="1" applyBorder="1" applyAlignment="1" applyProtection="1">
      <alignment horizontal="center" vertical="center" wrapText="1"/>
      <protection locked="0"/>
    </xf>
    <xf numFmtId="0" fontId="36" fillId="0" borderId="68" xfId="5" applyFont="1" applyBorder="1" applyAlignment="1">
      <alignment horizontal="left" vertical="center" wrapText="1"/>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3" xfId="5" applyFont="1" applyBorder="1" applyAlignment="1">
      <alignment horizontal="center" wrapText="1"/>
    </xf>
    <xf numFmtId="0" fontId="36" fillId="0" borderId="84" xfId="5" applyFont="1" applyBorder="1" applyAlignment="1">
      <alignment horizontal="center" wrapText="1"/>
    </xf>
    <xf numFmtId="0" fontId="36" fillId="0" borderId="20" xfId="5" applyFont="1" applyBorder="1" applyAlignment="1">
      <alignment horizontal="center" wrapText="1"/>
    </xf>
    <xf numFmtId="0" fontId="40" fillId="0" borderId="35" xfId="5" applyFont="1" applyBorder="1" applyAlignment="1">
      <alignment horizontal="center" vertical="center"/>
    </xf>
    <xf numFmtId="0" fontId="40"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2" fillId="0" borderId="17" xfId="5" applyFont="1" applyBorder="1" applyAlignment="1">
      <alignment horizontal="left" vertical="center" wrapText="1"/>
    </xf>
    <xf numFmtId="0" fontId="42" fillId="0" borderId="2" xfId="5" applyFont="1" applyBorder="1" applyAlignment="1">
      <alignment horizontal="left" vertical="center" wrapText="1"/>
    </xf>
    <xf numFmtId="0" fontId="42" fillId="0" borderId="1" xfId="5" applyFont="1" applyBorder="1" applyAlignment="1">
      <alignment horizontal="left" vertical="center" wrapText="1"/>
    </xf>
    <xf numFmtId="0" fontId="42" fillId="0" borderId="19" xfId="5" applyFont="1" applyBorder="1" applyAlignment="1">
      <alignment horizontal="left" vertical="center" wrapText="1"/>
    </xf>
    <xf numFmtId="0" fontId="42" fillId="0" borderId="0" xfId="5" applyFont="1" applyAlignment="1">
      <alignment horizontal="left" vertical="center" wrapText="1"/>
    </xf>
    <xf numFmtId="0" fontId="42"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3" fillId="0" borderId="62" xfId="5" applyFont="1" applyBorder="1" applyAlignment="1">
      <alignment horizontal="left" vertical="center" wrapText="1"/>
    </xf>
    <xf numFmtId="0" fontId="49" fillId="0" borderId="0" xfId="7" applyFont="1" applyAlignment="1" applyProtection="1">
      <alignment horizontal="center" vertical="center" wrapText="1"/>
    </xf>
    <xf numFmtId="0" fontId="49" fillId="0" borderId="20" xfId="7" applyFont="1" applyBorder="1" applyAlignment="1" applyProtection="1">
      <alignment horizontal="center" vertical="center" wrapText="1"/>
    </xf>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36" fillId="0" borderId="2" xfId="5" applyFont="1" applyBorder="1" applyAlignment="1">
      <alignment horizontal="left" vertical="top" wrapText="1"/>
    </xf>
    <xf numFmtId="0" fontId="36" fillId="0" borderId="1" xfId="5" applyFont="1" applyBorder="1" applyAlignment="1">
      <alignment horizontal="left" vertical="top" wrapText="1"/>
    </xf>
    <xf numFmtId="0" fontId="36" fillId="0" borderId="0" xfId="5" applyFont="1" applyAlignment="1">
      <alignment horizontal="left" vertical="top" wrapText="1"/>
    </xf>
    <xf numFmtId="0" fontId="36" fillId="0" borderId="20" xfId="5" applyFont="1" applyBorder="1" applyAlignment="1">
      <alignment horizontal="left" vertical="top" wrapText="1"/>
    </xf>
    <xf numFmtId="0" fontId="36" fillId="0" borderId="62" xfId="5" applyFont="1" applyBorder="1" applyAlignment="1">
      <alignment horizontal="left" vertical="center" wrapText="1"/>
    </xf>
    <xf numFmtId="167" fontId="35" fillId="0" borderId="25" xfId="5" applyNumberFormat="1" applyBorder="1" applyAlignment="1" applyProtection="1">
      <alignment horizontal="center" vertical="center" wrapText="1"/>
      <protection locked="0"/>
    </xf>
    <xf numFmtId="0" fontId="43"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35" fillId="0" borderId="58" xfId="5" applyBorder="1" applyAlignment="1">
      <alignment horizontal="left" vertical="center" wrapText="1"/>
    </xf>
    <xf numFmtId="0" fontId="35" fillId="0" borderId="61" xfId="5" applyBorder="1" applyAlignment="1">
      <alignment horizontal="left" vertical="center" wrapText="1"/>
    </xf>
    <xf numFmtId="0" fontId="1" fillId="0" borderId="59" xfId="5" applyFont="1" applyBorder="1" applyAlignment="1" applyProtection="1">
      <alignment horizontal="left" vertical="center" wrapText="1"/>
      <protection locked="0"/>
    </xf>
    <xf numFmtId="0" fontId="35" fillId="0" borderId="71" xfId="5" applyBorder="1" applyAlignment="1" applyProtection="1">
      <alignment horizontal="left" vertical="center" wrapText="1"/>
      <protection locked="0"/>
    </xf>
    <xf numFmtId="0" fontId="35" fillId="0" borderId="74" xfId="5" applyBorder="1" applyAlignment="1" applyProtection="1">
      <alignment horizontal="left" vertical="center" wrapText="1"/>
      <protection locked="0"/>
    </xf>
    <xf numFmtId="0" fontId="35" fillId="0" borderId="0" xfId="5" applyAlignment="1">
      <alignment horizontal="left" vertical="center" wrapText="1"/>
    </xf>
    <xf numFmtId="0" fontId="35" fillId="0" borderId="20" xfId="5" applyBorder="1" applyAlignment="1">
      <alignment horizontal="left" vertical="center" wrapText="1"/>
    </xf>
    <xf numFmtId="0" fontId="1" fillId="16" borderId="126" xfId="5" applyFont="1" applyFill="1" applyBorder="1" applyAlignment="1" applyProtection="1">
      <alignment horizontal="left" vertical="center" wrapText="1"/>
      <protection locked="0"/>
    </xf>
    <xf numFmtId="0" fontId="1" fillId="16" borderId="127" xfId="5" applyFont="1" applyFill="1" applyBorder="1" applyAlignment="1" applyProtection="1">
      <alignment horizontal="left" vertical="center" wrapText="1"/>
      <protection locked="0"/>
    </xf>
    <xf numFmtId="0" fontId="1" fillId="16" borderId="128" xfId="5" applyFont="1" applyFill="1" applyBorder="1" applyAlignment="1" applyProtection="1">
      <alignment horizontal="left" vertical="center" wrapText="1"/>
      <protection locked="0"/>
    </xf>
    <xf numFmtId="0" fontId="1" fillId="16" borderId="129" xfId="5" applyFont="1" applyFill="1" applyBorder="1" applyAlignment="1" applyProtection="1">
      <alignment horizontal="left" vertical="center" wrapText="1"/>
      <protection locked="0"/>
    </xf>
    <xf numFmtId="0" fontId="1" fillId="16" borderId="130" xfId="5" applyFont="1" applyFill="1" applyBorder="1" applyAlignment="1" applyProtection="1">
      <alignment horizontal="left" vertical="center" wrapText="1"/>
      <protection locked="0"/>
    </xf>
    <xf numFmtId="0" fontId="1" fillId="16" borderId="131" xfId="5" applyFont="1" applyFill="1" applyBorder="1" applyAlignment="1" applyProtection="1">
      <alignment horizontal="left" vertical="center" wrapText="1"/>
      <protection locked="0"/>
    </xf>
    <xf numFmtId="0" fontId="21" fillId="0" borderId="0" xfId="2" applyFont="1" applyAlignment="1" applyProtection="1">
      <alignment horizontal="right" vertical="center"/>
      <protection locked="0"/>
    </xf>
    <xf numFmtId="0" fontId="69"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72" fillId="0" borderId="0" xfId="2" applyFont="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72"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2" xfId="2" applyFont="1" applyFill="1" applyBorder="1" applyAlignment="1" applyProtection="1">
      <alignment horizontal="left" vertical="top" wrapText="1"/>
      <protection locked="0"/>
    </xf>
    <xf numFmtId="0" fontId="13" fillId="6" borderId="93"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117"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64" fillId="0" borderId="49" xfId="2" applyFont="1" applyBorder="1" applyAlignment="1" applyProtection="1">
      <alignment horizontal="left" vertical="center"/>
      <protection locked="0"/>
    </xf>
    <xf numFmtId="0" fontId="64" fillId="0" borderId="50" xfId="2" applyFont="1" applyBorder="1" applyAlignment="1" applyProtection="1">
      <alignment horizontal="left" vertical="center"/>
      <protection locked="0"/>
    </xf>
    <xf numFmtId="0" fontId="64"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64" fillId="0" borderId="17" xfId="2" applyFont="1" applyBorder="1" applyAlignment="1" applyProtection="1">
      <alignment horizontal="left" vertical="center"/>
      <protection locked="0"/>
    </xf>
    <xf numFmtId="0" fontId="64" fillId="0" borderId="2" xfId="2" applyFont="1" applyBorder="1" applyAlignment="1" applyProtection="1">
      <alignment horizontal="left" vertical="center"/>
      <protection locked="0"/>
    </xf>
    <xf numFmtId="0" fontId="3" fillId="12" borderId="118" xfId="2" applyFont="1" applyFill="1" applyBorder="1" applyAlignment="1" applyProtection="1">
      <alignment horizontal="right" vertical="center"/>
      <protection locked="0"/>
    </xf>
    <xf numFmtId="0" fontId="3" fillId="12" borderId="32" xfId="2" applyFont="1" applyFill="1" applyBorder="1" applyAlignment="1" applyProtection="1">
      <alignment horizontal="right" vertical="center"/>
      <protection locked="0"/>
    </xf>
    <xf numFmtId="0" fontId="3" fillId="12" borderId="70" xfId="2" applyFont="1" applyFill="1" applyBorder="1" applyAlignment="1" applyProtection="1">
      <alignment horizontal="right" vertical="center"/>
      <protection locked="0"/>
    </xf>
    <xf numFmtId="0" fontId="3" fillId="12" borderId="119" xfId="2" applyFont="1" applyFill="1" applyBorder="1" applyAlignment="1" applyProtection="1">
      <alignment horizontal="right" vertical="center"/>
      <protection locked="0"/>
    </xf>
    <xf numFmtId="0" fontId="3" fillId="12" borderId="25" xfId="2" applyFont="1" applyFill="1" applyBorder="1" applyAlignment="1" applyProtection="1">
      <alignment horizontal="right" vertical="center"/>
      <protection locked="0"/>
    </xf>
    <xf numFmtId="0" fontId="3" fillId="12" borderId="31" xfId="2" applyFont="1" applyFill="1" applyBorder="1" applyAlignment="1" applyProtection="1">
      <alignment horizontal="righ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70" fillId="0" borderId="0" xfId="0" applyFont="1" applyAlignment="1">
      <alignment horizontal="left" vertical="center"/>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0" borderId="0" xfId="0" applyFont="1" applyAlignment="1" applyProtection="1">
      <alignment horizontal="righ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8" fillId="3" borderId="0" xfId="0" applyFont="1" applyFill="1" applyAlignment="1">
      <alignment horizontal="center" vertical="center"/>
    </xf>
    <xf numFmtId="3" fontId="35" fillId="0" borderId="106" xfId="8" applyNumberFormat="1" applyBorder="1" applyAlignment="1" applyProtection="1">
      <alignment horizontal="center"/>
      <protection locked="0"/>
    </xf>
    <xf numFmtId="3" fontId="35" fillId="0" borderId="50" xfId="8" applyNumberFormat="1" applyBorder="1" applyAlignment="1" applyProtection="1">
      <alignment horizontal="center"/>
      <protection locked="0"/>
    </xf>
    <xf numFmtId="3" fontId="35" fillId="0" borderId="117" xfId="8" applyNumberFormat="1" applyBorder="1" applyAlignment="1" applyProtection="1">
      <alignment horizontal="center"/>
      <protection locked="0"/>
    </xf>
    <xf numFmtId="3" fontId="44" fillId="0" borderId="106" xfId="5" applyNumberFormat="1" applyFont="1" applyBorder="1" applyAlignment="1" applyProtection="1">
      <alignment horizontal="center"/>
      <protection locked="0"/>
    </xf>
    <xf numFmtId="3" fontId="44" fillId="0" borderId="50" xfId="5" applyNumberFormat="1" applyFont="1" applyBorder="1" applyAlignment="1" applyProtection="1">
      <alignment horizontal="center"/>
      <protection locked="0"/>
    </xf>
    <xf numFmtId="3" fontId="44" fillId="0" borderId="117" xfId="5" applyNumberFormat="1" applyFont="1" applyBorder="1" applyAlignment="1" applyProtection="1">
      <alignment horizontal="center"/>
      <protection locked="0"/>
    </xf>
    <xf numFmtId="0" fontId="1" fillId="0" borderId="25" xfId="5" applyFont="1" applyBorder="1" applyAlignment="1" applyProtection="1">
      <alignment horizontal="left"/>
    </xf>
    <xf numFmtId="0" fontId="1" fillId="0" borderId="104" xfId="5" applyFont="1" applyBorder="1" applyAlignment="1" applyProtection="1">
      <alignment horizontal="left"/>
    </xf>
    <xf numFmtId="0" fontId="1" fillId="0" borderId="50" xfId="5" applyFont="1" applyFill="1" applyBorder="1" applyAlignment="1" applyProtection="1">
      <alignment horizontal="left"/>
    </xf>
    <xf numFmtId="0" fontId="1" fillId="0" borderId="107" xfId="5" applyFont="1" applyFill="1" applyBorder="1" applyAlignment="1" applyProtection="1">
      <alignment horizontal="left"/>
    </xf>
    <xf numFmtId="164" fontId="35" fillId="19" borderId="100" xfId="9" applyNumberFormat="1" applyFont="1" applyFill="1" applyBorder="1" applyAlignment="1" applyProtection="1">
      <alignment horizontal="center"/>
    </xf>
    <xf numFmtId="164" fontId="35" fillId="19" borderId="8" xfId="9" applyNumberFormat="1" applyFont="1" applyFill="1" applyBorder="1" applyAlignment="1" applyProtection="1">
      <alignment horizontal="center"/>
    </xf>
    <xf numFmtId="164" fontId="35" fillId="19" borderId="101" xfId="9" applyNumberFormat="1" applyFont="1" applyFill="1" applyBorder="1" applyAlignment="1" applyProtection="1">
      <alignment horizontal="center"/>
    </xf>
    <xf numFmtId="3" fontId="35" fillId="0" borderId="100" xfId="5" applyNumberFormat="1" applyBorder="1" applyAlignment="1" applyProtection="1">
      <alignment horizontal="center"/>
      <protection locked="0"/>
    </xf>
    <xf numFmtId="3" fontId="35" fillId="0" borderId="8" xfId="5" applyNumberFormat="1" applyBorder="1" applyAlignment="1" applyProtection="1">
      <alignment horizontal="center"/>
      <protection locked="0"/>
    </xf>
    <xf numFmtId="3" fontId="35" fillId="0" borderId="101" xfId="5" applyNumberFormat="1" applyBorder="1" applyAlignment="1" applyProtection="1">
      <alignment horizontal="center"/>
      <protection locked="0"/>
    </xf>
    <xf numFmtId="0" fontId="1" fillId="0" borderId="2" xfId="5" applyFont="1" applyBorder="1" applyAlignment="1" applyProtection="1">
      <alignment horizontal="left"/>
    </xf>
    <xf numFmtId="0" fontId="1" fillId="0" borderId="132" xfId="5" applyFont="1" applyBorder="1" applyAlignment="1" applyProtection="1">
      <alignment horizontal="left"/>
    </xf>
    <xf numFmtId="0" fontId="35" fillId="0" borderId="8" xfId="5" applyBorder="1" applyAlignment="1" applyProtection="1">
      <alignment horizontal="left"/>
    </xf>
    <xf numFmtId="0" fontId="35" fillId="0" borderId="101" xfId="5" applyBorder="1" applyAlignment="1" applyProtection="1">
      <alignment horizontal="left"/>
    </xf>
    <xf numFmtId="0" fontId="35" fillId="19" borderId="98" xfId="5" applyFill="1" applyBorder="1" applyAlignment="1" applyProtection="1">
      <alignment horizontal="left"/>
    </xf>
    <xf numFmtId="0" fontId="35" fillId="19" borderId="99" xfId="5" applyFill="1" applyBorder="1" applyAlignment="1" applyProtection="1">
      <alignment horizontal="left"/>
    </xf>
    <xf numFmtId="0" fontId="41" fillId="19" borderId="3" xfId="5" applyFont="1" applyFill="1" applyBorder="1" applyAlignment="1" applyProtection="1">
      <alignment horizontal="left"/>
    </xf>
    <xf numFmtId="0" fontId="41" fillId="19" borderId="136" xfId="5" applyFont="1" applyFill="1" applyBorder="1" applyAlignment="1" applyProtection="1">
      <alignment horizontal="left"/>
    </xf>
    <xf numFmtId="0" fontId="1" fillId="19" borderId="8" xfId="5" applyFont="1" applyFill="1" applyBorder="1" applyAlignment="1" applyProtection="1">
      <alignment horizontal="left"/>
    </xf>
    <xf numFmtId="0" fontId="1" fillId="19" borderId="101" xfId="5" applyFont="1" applyFill="1" applyBorder="1" applyAlignment="1" applyProtection="1">
      <alignment horizontal="left"/>
    </xf>
    <xf numFmtId="3" fontId="35" fillId="11" borderId="103" xfId="5" applyNumberFormat="1" applyFill="1" applyBorder="1" applyAlignment="1" applyProtection="1">
      <alignment horizontal="center"/>
    </xf>
    <xf numFmtId="3" fontId="35" fillId="11" borderId="25" xfId="5" applyNumberFormat="1" applyFill="1" applyBorder="1" applyAlignment="1" applyProtection="1">
      <alignment horizontal="center"/>
    </xf>
    <xf numFmtId="3" fontId="35" fillId="11" borderId="104" xfId="5" applyNumberFormat="1" applyFill="1" applyBorder="1" applyAlignment="1" applyProtection="1">
      <alignment horizontal="center"/>
    </xf>
    <xf numFmtId="0" fontId="1" fillId="0" borderId="50" xfId="5" applyFont="1" applyBorder="1" applyAlignment="1" applyProtection="1">
      <alignment horizontal="left"/>
    </xf>
    <xf numFmtId="0" fontId="35" fillId="0" borderId="50" xfId="5" applyBorder="1" applyAlignment="1" applyProtection="1">
      <alignment horizontal="left"/>
    </xf>
    <xf numFmtId="3" fontId="44" fillId="0" borderId="107" xfId="5" applyNumberFormat="1" applyFont="1" applyBorder="1" applyAlignment="1" applyProtection="1">
      <alignment horizontal="center"/>
      <protection locked="0"/>
    </xf>
    <xf numFmtId="49" fontId="1" fillId="0" borderId="50" xfId="5" applyNumberFormat="1" applyFont="1" applyBorder="1" applyAlignment="1" applyProtection="1">
      <alignment horizontal="left"/>
    </xf>
    <xf numFmtId="49" fontId="35" fillId="0" borderId="50" xfId="5" applyNumberFormat="1" applyBorder="1" applyAlignment="1" applyProtection="1">
      <alignment horizontal="left"/>
    </xf>
    <xf numFmtId="3" fontId="35" fillId="0" borderId="107" xfId="8" applyNumberFormat="1" applyBorder="1" applyAlignment="1" applyProtection="1">
      <alignment horizontal="center"/>
      <protection locked="0"/>
    </xf>
    <xf numFmtId="3" fontId="35" fillId="19" borderId="105" xfId="5" applyNumberFormat="1" applyFill="1" applyBorder="1" applyAlignment="1" applyProtection="1">
      <alignment horizontal="center"/>
    </xf>
    <xf numFmtId="3" fontId="35" fillId="19" borderId="0" xfId="5" applyNumberFormat="1" applyFill="1" applyBorder="1" applyAlignment="1" applyProtection="1">
      <alignment horizontal="center"/>
    </xf>
    <xf numFmtId="3" fontId="35" fillId="19" borderId="108" xfId="5" applyNumberFormat="1" applyFill="1" applyBorder="1" applyAlignment="1" applyProtection="1">
      <alignment horizontal="center"/>
    </xf>
    <xf numFmtId="0" fontId="35" fillId="0" borderId="50" xfId="5" applyFill="1" applyBorder="1" applyAlignment="1" applyProtection="1">
      <alignment horizontal="left"/>
    </xf>
    <xf numFmtId="49" fontId="6" fillId="0" borderId="8" xfId="5" applyNumberFormat="1" applyFont="1" applyBorder="1" applyAlignment="1" applyProtection="1">
      <alignment horizontal="center" vertical="center"/>
    </xf>
    <xf numFmtId="0" fontId="36" fillId="0" borderId="25" xfId="5" applyFont="1" applyBorder="1" applyAlignment="1" applyProtection="1">
      <alignment horizontal="left" wrapText="1"/>
    </xf>
    <xf numFmtId="3" fontId="36" fillId="0" borderId="94" xfId="5" applyNumberFormat="1" applyFont="1" applyBorder="1" applyAlignment="1" applyProtection="1">
      <alignment horizontal="center"/>
    </xf>
    <xf numFmtId="3" fontId="36" fillId="0" borderId="95" xfId="5" applyNumberFormat="1" applyFont="1" applyBorder="1" applyAlignment="1" applyProtection="1">
      <alignment horizontal="center"/>
    </xf>
    <xf numFmtId="3" fontId="36" fillId="0" borderId="96" xfId="5" applyNumberFormat="1" applyFont="1" applyBorder="1" applyAlignment="1" applyProtection="1">
      <alignment horizontal="center"/>
    </xf>
    <xf numFmtId="164" fontId="35" fillId="19" borderId="97" xfId="5" applyNumberFormat="1" applyFill="1" applyBorder="1" applyAlignment="1" applyProtection="1">
      <alignment horizontal="center"/>
    </xf>
    <xf numFmtId="164" fontId="35" fillId="19" borderId="98" xfId="5" applyNumberFormat="1" applyFill="1" applyBorder="1" applyAlignment="1" applyProtection="1">
      <alignment horizontal="center"/>
    </xf>
    <xf numFmtId="164" fontId="35" fillId="19" borderId="99" xfId="5" applyNumberFormat="1" applyFill="1" applyBorder="1" applyAlignment="1" applyProtection="1">
      <alignment horizontal="center"/>
    </xf>
    <xf numFmtId="0" fontId="36" fillId="0" borderId="25" xfId="5" applyFont="1" applyBorder="1" applyAlignment="1" applyProtection="1">
      <alignment horizontal="left"/>
    </xf>
    <xf numFmtId="49" fontId="74" fillId="0" borderId="0" xfId="5" applyNumberFormat="1" applyFont="1" applyAlignment="1" applyProtection="1">
      <alignment horizontal="left"/>
    </xf>
    <xf numFmtId="0" fontId="58" fillId="0" borderId="0" xfId="5" applyFont="1" applyAlignment="1" applyProtection="1">
      <alignment horizontal="center" wrapText="1"/>
    </xf>
    <xf numFmtId="0" fontId="35" fillId="0" borderId="13" xfId="5" applyBorder="1" applyAlignment="1" applyProtection="1">
      <alignment horizontal="left" vertical="center"/>
    </xf>
    <xf numFmtId="0" fontId="35" fillId="0" borderId="14" xfId="5" applyBorder="1" applyAlignment="1" applyProtection="1">
      <alignment horizontal="left" vertical="center"/>
    </xf>
    <xf numFmtId="0" fontId="35" fillId="0" borderId="35" xfId="5" applyBorder="1" applyAlignment="1" applyProtection="1">
      <alignment horizontal="left" vertical="center"/>
    </xf>
    <xf numFmtId="0" fontId="35" fillId="0" borderId="36" xfId="5" applyBorder="1" applyAlignment="1" applyProtection="1">
      <alignment horizontal="left" vertical="center"/>
    </xf>
    <xf numFmtId="164" fontId="35" fillId="19" borderId="102" xfId="9" applyNumberFormat="1" applyFont="1" applyFill="1" applyBorder="1" applyAlignment="1" applyProtection="1">
      <alignment horizontal="center"/>
    </xf>
    <xf numFmtId="164" fontId="35" fillId="19" borderId="2" xfId="9" applyNumberFormat="1" applyFont="1" applyFill="1" applyBorder="1" applyAlignment="1" applyProtection="1">
      <alignment horizontal="center"/>
    </xf>
    <xf numFmtId="164" fontId="35" fillId="19" borderId="1" xfId="9" applyNumberFormat="1" applyFont="1" applyFill="1" applyBorder="1" applyAlignment="1" applyProtection="1">
      <alignment horizontal="center"/>
    </xf>
    <xf numFmtId="49" fontId="61" fillId="15" borderId="90" xfId="5" applyNumberFormat="1" applyFont="1" applyFill="1" applyBorder="1" applyAlignment="1" applyProtection="1">
      <alignment horizontal="center" vertical="center"/>
    </xf>
    <xf numFmtId="49" fontId="61" fillId="15" borderId="135" xfId="5" applyNumberFormat="1" applyFont="1" applyFill="1" applyBorder="1" applyAlignment="1" applyProtection="1">
      <alignment horizontal="center" vertical="center"/>
    </xf>
    <xf numFmtId="49" fontId="61" fillId="15" borderId="110" xfId="5" applyNumberFormat="1" applyFont="1" applyFill="1" applyBorder="1" applyAlignment="1" applyProtection="1">
      <alignment horizontal="center" vertical="center"/>
    </xf>
    <xf numFmtId="49" fontId="61" fillId="15" borderId="134" xfId="5" applyNumberFormat="1" applyFont="1" applyFill="1" applyBorder="1" applyAlignment="1" applyProtection="1">
      <alignment horizontal="center" vertical="center"/>
    </xf>
    <xf numFmtId="49" fontId="61" fillId="15" borderId="111" xfId="5" applyNumberFormat="1" applyFont="1" applyFill="1" applyBorder="1" applyAlignment="1" applyProtection="1">
      <alignment horizontal="center" vertical="center"/>
    </xf>
    <xf numFmtId="49" fontId="61" fillId="15" borderId="114" xfId="5" applyNumberFormat="1" applyFont="1" applyFill="1" applyBorder="1" applyAlignment="1" applyProtection="1">
      <alignment horizontal="center" vertical="center"/>
    </xf>
    <xf numFmtId="49" fontId="61" fillId="15" borderId="115" xfId="5" applyNumberFormat="1" applyFont="1" applyFill="1" applyBorder="1" applyAlignment="1" applyProtection="1">
      <alignment horizontal="center" vertical="center"/>
    </xf>
    <xf numFmtId="49" fontId="61" fillId="15" borderId="116" xfId="5" applyNumberFormat="1" applyFont="1" applyFill="1" applyBorder="1" applyAlignment="1" applyProtection="1">
      <alignment horizontal="center" vertical="center"/>
    </xf>
    <xf numFmtId="3" fontId="35" fillId="0" borderId="100" xfId="8" applyNumberFormat="1" applyBorder="1" applyAlignment="1" applyProtection="1">
      <alignment horizontal="center"/>
      <protection locked="0"/>
    </xf>
    <xf numFmtId="3" fontId="35" fillId="0" borderId="8" xfId="8" applyNumberFormat="1" applyBorder="1" applyAlignment="1" applyProtection="1">
      <alignment horizontal="center"/>
      <protection locked="0"/>
    </xf>
    <xf numFmtId="3" fontId="35" fillId="0" borderId="101" xfId="8" applyNumberFormat="1" applyBorder="1" applyAlignment="1" applyProtection="1">
      <alignment horizontal="center"/>
      <protection locked="0"/>
    </xf>
    <xf numFmtId="0" fontId="1" fillId="0" borderId="35" xfId="5" applyFont="1" applyFill="1" applyBorder="1" applyAlignment="1" applyProtection="1">
      <alignment horizontal="left"/>
    </xf>
    <xf numFmtId="0" fontId="1" fillId="0" borderId="138" xfId="5" applyFont="1" applyFill="1" applyBorder="1" applyAlignment="1" applyProtection="1">
      <alignment horizontal="left"/>
    </xf>
    <xf numFmtId="0" fontId="1" fillId="19" borderId="3" xfId="5" applyFont="1" applyFill="1" applyBorder="1" applyAlignment="1" applyProtection="1">
      <alignment horizontal="left"/>
    </xf>
    <xf numFmtId="0" fontId="1" fillId="19" borderId="136" xfId="5" applyFont="1" applyFill="1" applyBorder="1" applyAlignment="1" applyProtection="1">
      <alignment horizontal="left"/>
    </xf>
    <xf numFmtId="3" fontId="35" fillId="19" borderId="137" xfId="5" applyNumberFormat="1" applyFill="1" applyBorder="1" applyAlignment="1" applyProtection="1">
      <alignment horizontal="center"/>
    </xf>
    <xf numFmtId="3" fontId="35" fillId="19" borderId="3" xfId="5" applyNumberFormat="1" applyFill="1" applyBorder="1" applyAlignment="1" applyProtection="1">
      <alignment horizontal="center"/>
    </xf>
    <xf numFmtId="3" fontId="35" fillId="19" borderId="7" xfId="5" applyNumberFormat="1" applyFill="1" applyBorder="1" applyAlignment="1" applyProtection="1">
      <alignment horizontal="center"/>
    </xf>
    <xf numFmtId="0" fontId="1" fillId="0" borderId="107" xfId="5" applyFont="1" applyBorder="1" applyAlignment="1" applyProtection="1">
      <alignment horizontal="left"/>
    </xf>
    <xf numFmtId="3" fontId="35" fillId="11" borderId="26" xfId="5" applyNumberFormat="1" applyFill="1" applyBorder="1" applyAlignment="1" applyProtection="1">
      <alignment horizontal="center"/>
    </xf>
    <xf numFmtId="3" fontId="35" fillId="11" borderId="133" xfId="5" applyNumberFormat="1" applyFill="1" applyBorder="1" applyAlignment="1" applyProtection="1">
      <alignment horizontal="center"/>
    </xf>
    <xf numFmtId="3" fontId="35" fillId="11" borderId="13" xfId="5" applyNumberFormat="1" applyFill="1" applyBorder="1" applyAlignment="1" applyProtection="1">
      <alignment horizontal="center"/>
    </xf>
    <xf numFmtId="3" fontId="35" fillId="11" borderId="14" xfId="5" applyNumberFormat="1" applyFill="1" applyBorder="1" applyAlignment="1" applyProtection="1">
      <alignment horizontal="center"/>
    </xf>
    <xf numFmtId="49" fontId="48" fillId="0" borderId="18" xfId="7" applyNumberFormat="1" applyBorder="1" applyAlignment="1" applyProtection="1">
      <alignment horizontal="center" vertical="center"/>
    </xf>
    <xf numFmtId="49" fontId="48" fillId="0" borderId="3" xfId="7" applyNumberFormat="1" applyBorder="1" applyAlignment="1" applyProtection="1">
      <alignment horizontal="center" vertical="center"/>
    </xf>
    <xf numFmtId="49" fontId="48" fillId="0" borderId="7" xfId="7" applyNumberFormat="1" applyBorder="1" applyAlignment="1" applyProtection="1">
      <alignment horizontal="center" vertical="center"/>
    </xf>
    <xf numFmtId="0" fontId="35" fillId="0" borderId="17" xfId="5" applyBorder="1" applyAlignment="1" applyProtection="1">
      <alignment horizontal="center" vertical="center" wrapText="1"/>
    </xf>
    <xf numFmtId="0" fontId="35" fillId="0" borderId="2" xfId="5" applyBorder="1" applyAlignment="1" applyProtection="1">
      <alignment horizontal="center" vertical="center" wrapText="1"/>
    </xf>
    <xf numFmtId="0" fontId="35" fillId="0" borderId="1" xfId="5" applyBorder="1" applyAlignment="1" applyProtection="1">
      <alignment horizontal="center" vertical="center" wrapText="1"/>
    </xf>
    <xf numFmtId="0" fontId="35" fillId="0" borderId="19" xfId="5" applyBorder="1" applyAlignment="1" applyProtection="1">
      <alignment horizontal="center" vertical="center" wrapText="1"/>
    </xf>
    <xf numFmtId="0" fontId="35" fillId="0" borderId="0" xfId="5" applyBorder="1" applyAlignment="1" applyProtection="1">
      <alignment horizontal="center" vertical="center" wrapText="1"/>
    </xf>
    <xf numFmtId="0" fontId="35" fillId="0" borderId="0" xfId="5" applyAlignment="1" applyProtection="1">
      <alignment horizontal="center" vertical="center" wrapText="1"/>
    </xf>
    <xf numFmtId="0" fontId="35" fillId="0" borderId="20" xfId="5" applyBorder="1" applyAlignment="1" applyProtection="1">
      <alignment horizontal="center" vertical="center" wrapText="1"/>
    </xf>
    <xf numFmtId="0" fontId="48" fillId="0" borderId="19" xfId="7" applyBorder="1" applyAlignment="1" applyProtection="1">
      <alignment horizontal="center" vertical="center"/>
    </xf>
    <xf numFmtId="0" fontId="48" fillId="0" borderId="0" xfId="7" applyBorder="1" applyAlignment="1" applyProtection="1">
      <alignment horizontal="center" vertical="center"/>
    </xf>
    <xf numFmtId="0" fontId="48" fillId="0" borderId="0" xfId="7" applyAlignment="1" applyProtection="1">
      <alignment horizontal="center" vertical="center"/>
    </xf>
    <xf numFmtId="0" fontId="48" fillId="0" borderId="20" xfId="7" applyBorder="1" applyAlignment="1" applyProtection="1">
      <alignment horizontal="center" vertical="center"/>
    </xf>
    <xf numFmtId="0" fontId="1" fillId="0" borderId="8" xfId="5" applyFont="1" applyBorder="1" applyAlignment="1" applyProtection="1">
      <alignment horizontal="left"/>
    </xf>
    <xf numFmtId="0" fontId="1" fillId="0" borderId="101" xfId="5" applyFont="1" applyBorder="1" applyAlignment="1" applyProtection="1">
      <alignment horizontal="left"/>
    </xf>
    <xf numFmtId="0" fontId="35" fillId="19" borderId="8" xfId="5" applyFill="1" applyBorder="1" applyAlignment="1" applyProtection="1">
      <alignment horizontal="left"/>
    </xf>
    <xf numFmtId="0" fontId="35" fillId="19" borderId="101" xfId="5" applyFill="1" applyBorder="1" applyAlignment="1" applyProtection="1">
      <alignment horizontal="left"/>
    </xf>
    <xf numFmtId="0" fontId="36" fillId="0" borderId="19" xfId="0" applyFont="1" applyBorder="1" applyAlignment="1">
      <alignment horizontal="center"/>
    </xf>
    <xf numFmtId="0" fontId="36" fillId="0" borderId="0" xfId="0" applyFont="1" applyAlignment="1">
      <alignment horizontal="center"/>
    </xf>
  </cellXfs>
  <cellStyles count="10">
    <cellStyle name="Comma 2" xfId="8" xr:uid="{ABEF52E2-77B8-49BC-B7FB-1D8C13CEAD56}"/>
    <cellStyle name="Currency" xfId="9" builtinId="4"/>
    <cellStyle name="Currency 2" xfId="6" xr:uid="{6C1584F1-B88E-42AC-8682-FA3E9D12D0A3}"/>
    <cellStyle name="Currency 8" xfId="1" xr:uid="{00000000-0005-0000-0000-000001000000}"/>
    <cellStyle name="Hyperlink" xfId="7" builtinId="8"/>
    <cellStyle name="Normal" xfId="0" builtinId="0"/>
    <cellStyle name="Normal 19" xfId="2" xr:uid="{00000000-0005-0000-0000-000004000000}"/>
    <cellStyle name="Normal 2" xfId="5" xr:uid="{16941F04-5B95-449A-A7FF-8593E6134B9E}"/>
    <cellStyle name="Percent" xfId="3" builtinId="5"/>
    <cellStyle name="Percent 3" xfId="4" xr:uid="{00000000-0005-0000-0000-00000600000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DCDCDC"/>
      <color rgb="FFFFFF7D"/>
      <color rgb="FFCC3300"/>
      <color rgb="FF0078A2"/>
      <color rgb="FF0091C4"/>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2" dropStyle="combo" dx="29" fmlaLink="'Do not delete - for ADSD use'!$A$41" fmlaRange="'Do not delete - for ADSD use'!$A$42:$A$43" sel="2" val="0"/>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5" dropStyle="combo" dx="29" fmlaLink="'Do not delete - for ADSD use'!$A$16:$A$20" fmlaRange="'Do not delete - for ADSD use'!$A$16:$A$20" sel="0"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4" name="Oval 35">
          <a:extLst>
            <a:ext uri="{FF2B5EF4-FFF2-40B4-BE49-F238E27FC236}">
              <a16:creationId xmlns:a16="http://schemas.microsoft.com/office/drawing/2014/main" id="{00000000-0008-0000-0000-000004000000}"/>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5" name="Oval 38">
          <a:extLst>
            <a:ext uri="{FF2B5EF4-FFF2-40B4-BE49-F238E27FC236}">
              <a16:creationId xmlns:a16="http://schemas.microsoft.com/office/drawing/2014/main" id="{00000000-0008-0000-0000-000005000000}"/>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50</xdr:row>
      <xdr:rowOff>54591</xdr:rowOff>
    </xdr:from>
    <xdr:to>
      <xdr:col>11</xdr:col>
      <xdr:colOff>129654</xdr:colOff>
      <xdr:row>50</xdr:row>
      <xdr:rowOff>109182</xdr:rowOff>
    </xdr:to>
    <xdr:sp macro="" textlink="">
      <xdr:nvSpPr>
        <xdr:cNvPr id="6" name="Oval 39">
          <a:extLst>
            <a:ext uri="{FF2B5EF4-FFF2-40B4-BE49-F238E27FC236}">
              <a16:creationId xmlns:a16="http://schemas.microsoft.com/office/drawing/2014/main" id="{00000000-0008-0000-0000-000006000000}"/>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51</xdr:row>
      <xdr:rowOff>54591</xdr:rowOff>
    </xdr:from>
    <xdr:to>
      <xdr:col>11</xdr:col>
      <xdr:colOff>129654</xdr:colOff>
      <xdr:row>51</xdr:row>
      <xdr:rowOff>109182</xdr:rowOff>
    </xdr:to>
    <xdr:sp macro="" textlink="">
      <xdr:nvSpPr>
        <xdr:cNvPr id="7" name="Oval 40">
          <a:extLst>
            <a:ext uri="{FF2B5EF4-FFF2-40B4-BE49-F238E27FC236}">
              <a16:creationId xmlns:a16="http://schemas.microsoft.com/office/drawing/2014/main" id="{00000000-0008-0000-0000-000007000000}"/>
            </a:ext>
          </a:extLst>
        </xdr:cNvPr>
        <xdr:cNvSpPr>
          <a:spLocks noChangeArrowheads="1"/>
        </xdr:cNvSpPr>
      </xdr:nvSpPr>
      <xdr:spPr bwMode="auto">
        <a:xfrm>
          <a:off x="4053386"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51</xdr:row>
      <xdr:rowOff>54591</xdr:rowOff>
    </xdr:from>
    <xdr:to>
      <xdr:col>1</xdr:col>
      <xdr:colOff>129654</xdr:colOff>
      <xdr:row>51</xdr:row>
      <xdr:rowOff>109182</xdr:rowOff>
    </xdr:to>
    <xdr:sp macro="" textlink="">
      <xdr:nvSpPr>
        <xdr:cNvPr id="8" name="Oval 43">
          <a:extLst>
            <a:ext uri="{FF2B5EF4-FFF2-40B4-BE49-F238E27FC236}">
              <a16:creationId xmlns:a16="http://schemas.microsoft.com/office/drawing/2014/main" id="{00000000-0008-0000-0000-000008000000}"/>
            </a:ext>
          </a:extLst>
        </xdr:cNvPr>
        <xdr:cNvSpPr>
          <a:spLocks noChangeArrowheads="1"/>
        </xdr:cNvSpPr>
      </xdr:nvSpPr>
      <xdr:spPr bwMode="auto">
        <a:xfrm>
          <a:off x="191069" y="7465325"/>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52</xdr:row>
      <xdr:rowOff>54591</xdr:rowOff>
    </xdr:from>
    <xdr:to>
      <xdr:col>1</xdr:col>
      <xdr:colOff>129654</xdr:colOff>
      <xdr:row>52</xdr:row>
      <xdr:rowOff>109182</xdr:rowOff>
    </xdr:to>
    <xdr:sp macro="" textlink="">
      <xdr:nvSpPr>
        <xdr:cNvPr id="9" name="Oval 44">
          <a:extLst>
            <a:ext uri="{FF2B5EF4-FFF2-40B4-BE49-F238E27FC236}">
              <a16:creationId xmlns:a16="http://schemas.microsoft.com/office/drawing/2014/main" id="{00000000-0008-0000-0000-000009000000}"/>
            </a:ext>
          </a:extLst>
        </xdr:cNvPr>
        <xdr:cNvSpPr>
          <a:spLocks noChangeArrowheads="1"/>
        </xdr:cNvSpPr>
      </xdr:nvSpPr>
      <xdr:spPr bwMode="auto">
        <a:xfrm>
          <a:off x="191069" y="7629098"/>
          <a:ext cx="47767" cy="54591"/>
        </a:xfrm>
        <a:prstGeom prst="ellipse">
          <a:avLst/>
        </a:prstGeom>
        <a:solidFill>
          <a:srgbClr val="000000"/>
        </a:solidFill>
        <a:ln w="9525">
          <a:solidFill>
            <a:srgbClr val="000000"/>
          </a:solidFill>
          <a:round/>
          <a:headEnd/>
          <a:tailEnd/>
        </a:ln>
      </xdr:spPr>
    </xdr:sp>
    <xdr:clientData/>
  </xdr:twoCellAnchor>
  <xdr:twoCellAnchor>
    <xdr:from>
      <xdr:col>1</xdr:col>
      <xdr:colOff>81887</xdr:colOff>
      <xdr:row>53</xdr:row>
      <xdr:rowOff>54591</xdr:rowOff>
    </xdr:from>
    <xdr:to>
      <xdr:col>1</xdr:col>
      <xdr:colOff>129654</xdr:colOff>
      <xdr:row>53</xdr:row>
      <xdr:rowOff>109182</xdr:rowOff>
    </xdr:to>
    <xdr:sp macro="" textlink="">
      <xdr:nvSpPr>
        <xdr:cNvPr id="10" name="Oval 45">
          <a:extLst>
            <a:ext uri="{FF2B5EF4-FFF2-40B4-BE49-F238E27FC236}">
              <a16:creationId xmlns:a16="http://schemas.microsoft.com/office/drawing/2014/main" id="{00000000-0008-0000-0000-00000A000000}"/>
            </a:ext>
          </a:extLst>
        </xdr:cNvPr>
        <xdr:cNvSpPr>
          <a:spLocks noChangeArrowheads="1"/>
        </xdr:cNvSpPr>
      </xdr:nvSpPr>
      <xdr:spPr bwMode="auto">
        <a:xfrm>
          <a:off x="191069" y="779287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45</xdr:row>
      <xdr:rowOff>61415</xdr:rowOff>
    </xdr:from>
    <xdr:to>
      <xdr:col>11</xdr:col>
      <xdr:colOff>129654</xdr:colOff>
      <xdr:row>45</xdr:row>
      <xdr:rowOff>116006</xdr:rowOff>
    </xdr:to>
    <xdr:sp macro="" textlink="">
      <xdr:nvSpPr>
        <xdr:cNvPr id="13" name="Oval 33">
          <a:extLst>
            <a:ext uri="{FF2B5EF4-FFF2-40B4-BE49-F238E27FC236}">
              <a16:creationId xmlns:a16="http://schemas.microsoft.com/office/drawing/2014/main" id="{00000000-0008-0000-0000-00000D000000}"/>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52</xdr:row>
      <xdr:rowOff>61415</xdr:rowOff>
    </xdr:from>
    <xdr:to>
      <xdr:col>11</xdr:col>
      <xdr:colOff>122830</xdr:colOff>
      <xdr:row>52</xdr:row>
      <xdr:rowOff>116006</xdr:rowOff>
    </xdr:to>
    <xdr:sp macro="" textlink="">
      <xdr:nvSpPr>
        <xdr:cNvPr id="14" name="Oval 40">
          <a:extLst>
            <a:ext uri="{FF2B5EF4-FFF2-40B4-BE49-F238E27FC236}">
              <a16:creationId xmlns:a16="http://schemas.microsoft.com/office/drawing/2014/main" id="{00000000-0008-0000-0000-00000E000000}"/>
            </a:ext>
          </a:extLst>
        </xdr:cNvPr>
        <xdr:cNvSpPr>
          <a:spLocks noChangeArrowheads="1"/>
        </xdr:cNvSpPr>
      </xdr:nvSpPr>
      <xdr:spPr bwMode="auto">
        <a:xfrm>
          <a:off x="4046562" y="763592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75063</xdr:colOff>
      <xdr:row>53</xdr:row>
      <xdr:rowOff>61415</xdr:rowOff>
    </xdr:from>
    <xdr:to>
      <xdr:col>11</xdr:col>
      <xdr:colOff>122830</xdr:colOff>
      <xdr:row>53</xdr:row>
      <xdr:rowOff>116006</xdr:rowOff>
    </xdr:to>
    <xdr:sp macro="" textlink="">
      <xdr:nvSpPr>
        <xdr:cNvPr id="15" name="Oval 40">
          <a:extLst>
            <a:ext uri="{FF2B5EF4-FFF2-40B4-BE49-F238E27FC236}">
              <a16:creationId xmlns:a16="http://schemas.microsoft.com/office/drawing/2014/main" id="{00000000-0008-0000-0000-00000F000000}"/>
            </a:ext>
          </a:extLst>
        </xdr:cNvPr>
        <xdr:cNvSpPr>
          <a:spLocks noChangeArrowheads="1"/>
        </xdr:cNvSpPr>
      </xdr:nvSpPr>
      <xdr:spPr bwMode="auto">
        <a:xfrm>
          <a:off x="4046562" y="7799696"/>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xdr:oneCellAnchor>
    <xdr:from>
      <xdr:col>16</xdr:col>
      <xdr:colOff>225701</xdr:colOff>
      <xdr:row>3</xdr:row>
      <xdr:rowOff>186771</xdr:rowOff>
    </xdr:from>
    <xdr:ext cx="198415" cy="271522"/>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5773516" y="568908"/>
          <a:ext cx="198415" cy="271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14</xdr:col>
          <xdr:colOff>304800</xdr:colOff>
          <xdr:row>10</xdr:row>
          <xdr:rowOff>161925</xdr:rowOff>
        </xdr:from>
        <xdr:to>
          <xdr:col>15</xdr:col>
          <xdr:colOff>200025</xdr:colOff>
          <xdr:row>12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333375</xdr:colOff>
          <xdr:row>10</xdr:row>
          <xdr:rowOff>152400</xdr:rowOff>
        </xdr:from>
        <xdr:to>
          <xdr:col>16</xdr:col>
          <xdr:colOff>685800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161925</xdr:rowOff>
        </xdr:from>
        <xdr:to>
          <xdr:col>19</xdr:col>
          <xdr:colOff>95250</xdr:colOff>
          <xdr:row>12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0</xdr:rowOff>
        </xdr:from>
        <xdr:to>
          <xdr:col>8</xdr:col>
          <xdr:colOff>933450</xdr:colOff>
          <xdr:row>42</xdr:row>
          <xdr:rowOff>95250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xdr:row>
          <xdr:rowOff>95250</xdr:rowOff>
        </xdr:from>
        <xdr:to>
          <xdr:col>8</xdr:col>
          <xdr:colOff>866775</xdr:colOff>
          <xdr:row>5</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0</xdr:row>
          <xdr:rowOff>152400</xdr:rowOff>
        </xdr:from>
        <xdr:to>
          <xdr:col>8</xdr:col>
          <xdr:colOff>895350</xdr:colOff>
          <xdr:row>3</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xdr:row>
          <xdr:rowOff>95250</xdr:rowOff>
        </xdr:from>
        <xdr:to>
          <xdr:col>8</xdr:col>
          <xdr:colOff>895350</xdr:colOff>
          <xdr:row>3</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200025</xdr:rowOff>
        </xdr:from>
        <xdr:to>
          <xdr:col>2</xdr:col>
          <xdr:colOff>57150</xdr:colOff>
          <xdr:row>30</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82395</xdr:colOff>
      <xdr:row>47</xdr:row>
      <xdr:rowOff>59709</xdr:rowOff>
    </xdr:from>
    <xdr:to>
      <xdr:col>11</xdr:col>
      <xdr:colOff>130162</xdr:colOff>
      <xdr:row>48</xdr:row>
      <xdr:rowOff>3413</xdr:rowOff>
    </xdr:to>
    <xdr:sp macro="" textlink="">
      <xdr:nvSpPr>
        <xdr:cNvPr id="40" name="Oval 35">
          <a:extLst>
            <a:ext uri="{FF2B5EF4-FFF2-40B4-BE49-F238E27FC236}">
              <a16:creationId xmlns:a16="http://schemas.microsoft.com/office/drawing/2014/main" id="{00000000-0008-0000-0000-000028000000}"/>
            </a:ext>
          </a:extLst>
        </xdr:cNvPr>
        <xdr:cNvSpPr>
          <a:spLocks noChangeArrowheads="1"/>
        </xdr:cNvSpPr>
      </xdr:nvSpPr>
      <xdr:spPr bwMode="auto">
        <a:xfrm>
          <a:off x="4054765" y="8062524"/>
          <a:ext cx="47767" cy="54047"/>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11</xdr:col>
          <xdr:colOff>9525</xdr:colOff>
          <xdr:row>36</xdr:row>
          <xdr:rowOff>0</xdr:rowOff>
        </xdr:from>
        <xdr:to>
          <xdr:col>19</xdr:col>
          <xdr:colOff>238125</xdr:colOff>
          <xdr:row>38</xdr:row>
          <xdr:rowOff>9525</xdr:rowOff>
        </xdr:to>
        <xdr:sp macro="" textlink="">
          <xdr:nvSpPr>
            <xdr:cNvPr id="4116" name="Drop Down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20</xdr:col>
      <xdr:colOff>402609</xdr:colOff>
      <xdr:row>0</xdr:row>
      <xdr:rowOff>109182</xdr:rowOff>
    </xdr:from>
    <xdr:to>
      <xdr:col>22</xdr:col>
      <xdr:colOff>346161</xdr:colOff>
      <xdr:row>4</xdr:row>
      <xdr:rowOff>38497</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8236424" y="109182"/>
          <a:ext cx="1321976" cy="488873"/>
        </a:xfrm>
        <a:prstGeom prst="rect">
          <a:avLst/>
        </a:prstGeom>
        <a:solidFill>
          <a:schemeClr val="accent2">
            <a:lumMod val="20000"/>
            <a:lumOff val="8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October 26, 2021</a:t>
          </a:r>
          <a:endParaRPr lang="en-US" sz="1100" b="1" i="1">
            <a:solidFill>
              <a:srgbClr val="FF0000"/>
            </a:solidFill>
            <a:latin typeface="Arial" pitchFamily="34" charset="0"/>
            <a:cs typeface="Arial" pitchFamily="34" charset="0"/>
          </a:endParaRPr>
        </a:p>
      </xdr:txBody>
    </xdr:sp>
    <xdr:clientData/>
  </xdr:twoCellAnchor>
  <xdr:twoCellAnchor>
    <xdr:from>
      <xdr:col>11</xdr:col>
      <xdr:colOff>81887</xdr:colOff>
      <xdr:row>42</xdr:row>
      <xdr:rowOff>61415</xdr:rowOff>
    </xdr:from>
    <xdr:to>
      <xdr:col>11</xdr:col>
      <xdr:colOff>129654</xdr:colOff>
      <xdr:row>42</xdr:row>
      <xdr:rowOff>116006</xdr:rowOff>
    </xdr:to>
    <xdr:sp macro="" textlink="">
      <xdr:nvSpPr>
        <xdr:cNvPr id="34" name="Oval 33">
          <a:extLst>
            <a:ext uri="{FF2B5EF4-FFF2-40B4-BE49-F238E27FC236}">
              <a16:creationId xmlns:a16="http://schemas.microsoft.com/office/drawing/2014/main" id="{00000000-0008-0000-0000-000022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43</xdr:row>
      <xdr:rowOff>61415</xdr:rowOff>
    </xdr:from>
    <xdr:to>
      <xdr:col>11</xdr:col>
      <xdr:colOff>129654</xdr:colOff>
      <xdr:row>43</xdr:row>
      <xdr:rowOff>116006</xdr:rowOff>
    </xdr:to>
    <xdr:sp macro="" textlink="">
      <xdr:nvSpPr>
        <xdr:cNvPr id="36" name="Oval 33">
          <a:extLst>
            <a:ext uri="{FF2B5EF4-FFF2-40B4-BE49-F238E27FC236}">
              <a16:creationId xmlns:a16="http://schemas.microsoft.com/office/drawing/2014/main" id="{00000000-0008-0000-0000-000024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37" name="Oval 33">
          <a:extLst>
            <a:ext uri="{FF2B5EF4-FFF2-40B4-BE49-F238E27FC236}">
              <a16:creationId xmlns:a16="http://schemas.microsoft.com/office/drawing/2014/main" id="{00000000-0008-0000-0000-000025000000}"/>
            </a:ext>
          </a:extLst>
        </xdr:cNvPr>
        <xdr:cNvSpPr>
          <a:spLocks noChangeArrowheads="1"/>
        </xdr:cNvSpPr>
      </xdr:nvSpPr>
      <xdr:spPr bwMode="auto">
        <a:xfrm>
          <a:off x="4101153" y="7629099"/>
          <a:ext cx="47767" cy="54591"/>
        </a:xfrm>
        <a:prstGeom prst="ellipse">
          <a:avLst/>
        </a:prstGeom>
        <a:solidFill>
          <a:srgbClr val="000000"/>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95250</xdr:colOff>
          <xdr:row>10</xdr:row>
          <xdr:rowOff>9525</xdr:rowOff>
        </xdr:from>
        <xdr:to>
          <xdr:col>2</xdr:col>
          <xdr:colOff>133350</xdr:colOff>
          <xdr:row>11</xdr:row>
          <xdr:rowOff>9525</xdr:rowOff>
        </xdr:to>
        <xdr:sp macro="" textlink="">
          <xdr:nvSpPr>
            <xdr:cNvPr id="4120" name="Check Box 24" descr="New Applicant or Type of Service"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171450</xdr:rowOff>
        </xdr:from>
        <xdr:to>
          <xdr:col>2</xdr:col>
          <xdr:colOff>133350</xdr:colOff>
          <xdr:row>12</xdr:row>
          <xdr:rowOff>19050</xdr:rowOff>
        </xdr:to>
        <xdr:sp macro="" textlink="">
          <xdr:nvSpPr>
            <xdr:cNvPr id="4121" name="Check Box 25" descr="Continuation of ADSD Subaward"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RGANIZATION/ADSD%20CC/SHARE/RD/Grants%20Management/Social%20Services/SFY%202019/Application%20and%20Tracking/2nd-Year%20Application/ADSD%20Non-Competitive%20Social%20Services%20Grant%20Application%20FY19%20-%20Part%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Application Checklist"/>
      <sheetName val="Budget Detail Worksheet"/>
      <sheetName val="Budget Form A"/>
      <sheetName val="Budget Form A-1"/>
      <sheetName val="Other Funding"/>
      <sheetName val="Projected Output Measures"/>
      <sheetName val="FOR ADSD USE ONLY-do not delete"/>
    </sheetNames>
    <sheetDataSet>
      <sheetData sheetId="0" refreshError="1"/>
      <sheetData sheetId="1" refreshError="1"/>
      <sheetData sheetId="2">
        <row r="180">
          <cell r="C180" t="str">
            <v/>
          </cell>
        </row>
      </sheetData>
      <sheetData sheetId="3">
        <row r="27">
          <cell r="C27">
            <v>0</v>
          </cell>
        </row>
      </sheetData>
      <sheetData sheetId="4" refreshError="1"/>
      <sheetData sheetId="5" refreshError="1"/>
      <sheetData sheetId="6" refreshError="1"/>
      <sheetData sheetId="7">
        <row r="2">
          <cell r="A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adsd.nv.gov/Programs/Grant/ServSpecs/Documents/" TargetMode="External"/><Relationship Id="rId7" Type="http://schemas.openxmlformats.org/officeDocument/2006/relationships/vmlDrawing" Target="../drawings/vmlDrawing3.vml"/><Relationship Id="rId2" Type="http://schemas.openxmlformats.org/officeDocument/2006/relationships/hyperlink" Target="http://adsd.nv.gov/Programs/Grant/ServSpecs/Documents/" TargetMode="External"/><Relationship Id="rId1" Type="http://schemas.openxmlformats.org/officeDocument/2006/relationships/hyperlink" Target="http://www.nvaging.net/grants/fixed_fee_rates.htm" TargetMode="External"/><Relationship Id="rId6" Type="http://schemas.openxmlformats.org/officeDocument/2006/relationships/printerSettings" Target="../printerSettings/printerSettings4.bin"/><Relationship Id="rId5" Type="http://schemas.openxmlformats.org/officeDocument/2006/relationships/hyperlink" Target="http://adsd.nv.gov/uploadedFiles/agingnvgov/content/Programs/Grant/Fixed-FeeRates.pdf" TargetMode="External"/><Relationship Id="rId4" Type="http://schemas.openxmlformats.org/officeDocument/2006/relationships/hyperlink" Target="http://www.nvaging.net/grants/fixed_fee_rates.ht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54D5-DB7F-4992-8940-9E2BF5A66105}">
  <sheetPr codeName="Sheet1">
    <pageSetUpPr fitToPage="1"/>
  </sheetPr>
  <dimension ref="A1:FH65"/>
  <sheetViews>
    <sheetView showGridLines="0" tabSelected="1" topLeftCell="A2" zoomScaleNormal="100" zoomScaleSheetLayoutView="100" workbookViewId="0">
      <selection activeCell="D13" sqref="D13:F13"/>
    </sheetView>
  </sheetViews>
  <sheetFormatPr defaultColWidth="9.28515625" defaultRowHeight="12.75" x14ac:dyDescent="0.2"/>
  <cols>
    <col min="1" max="1" width="1.42578125" style="48" customWidth="1"/>
    <col min="2" max="2" width="2.5703125" style="48" customWidth="1"/>
    <col min="3" max="3" width="8" style="48" customWidth="1"/>
    <col min="4" max="4" width="5.7109375" style="48" customWidth="1"/>
    <col min="5" max="5" width="7.28515625" style="48" customWidth="1"/>
    <col min="6" max="6" width="8.42578125" style="48" customWidth="1"/>
    <col min="7" max="7" width="1.7109375" style="48" customWidth="1"/>
    <col min="8" max="8" width="2.42578125" style="48" customWidth="1"/>
    <col min="9" max="9" width="13.7109375" style="48" customWidth="1"/>
    <col min="10" max="10" width="0.7109375" style="48" customWidth="1"/>
    <col min="11" max="11" width="1.28515625" style="48" customWidth="1"/>
    <col min="12" max="12" width="2.5703125" style="48" customWidth="1"/>
    <col min="13" max="13" width="4" style="48" customWidth="1"/>
    <col min="14" max="14" width="2.7109375" style="48" customWidth="1"/>
    <col min="15" max="15" width="6.5703125" style="48" customWidth="1"/>
    <col min="16" max="16" width="4.7109375" style="48" customWidth="1"/>
    <col min="17" max="17" width="12.42578125" style="48" customWidth="1"/>
    <col min="18" max="18" width="6.42578125" style="48" customWidth="1"/>
    <col min="19" max="19" width="4.28515625" style="48" customWidth="1"/>
    <col min="20" max="20" width="7" style="48" customWidth="1"/>
    <col min="21" max="16384" width="9.28515625" style="48"/>
  </cols>
  <sheetData>
    <row r="1" spans="1:164" s="49" customFormat="1" x14ac:dyDescent="0.2">
      <c r="A1" s="432" t="s">
        <v>67</v>
      </c>
      <c r="B1" s="433"/>
      <c r="C1" s="433"/>
      <c r="D1" s="433"/>
      <c r="E1" s="433"/>
      <c r="F1" s="433"/>
      <c r="G1" s="433"/>
      <c r="H1" s="433"/>
      <c r="I1" s="433"/>
      <c r="J1" s="433"/>
      <c r="K1" s="433"/>
      <c r="L1" s="433"/>
      <c r="M1" s="433"/>
      <c r="N1" s="433"/>
      <c r="O1" s="433"/>
      <c r="P1" s="433"/>
      <c r="Q1" s="433"/>
      <c r="R1" s="433"/>
      <c r="S1" s="433"/>
      <c r="T1" s="434"/>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row>
    <row r="2" spans="1:164" s="49" customFormat="1" ht="2.65" customHeight="1" x14ac:dyDescent="0.2">
      <c r="A2" s="50"/>
      <c r="C2" s="51"/>
      <c r="D2" s="51"/>
      <c r="E2" s="51"/>
      <c r="F2" s="51"/>
      <c r="G2" s="51"/>
      <c r="H2" s="51"/>
      <c r="I2" s="52"/>
      <c r="J2" s="51"/>
      <c r="K2" s="51"/>
      <c r="L2" s="51"/>
      <c r="M2" s="51"/>
      <c r="N2" s="51"/>
      <c r="O2" s="51"/>
      <c r="P2" s="51"/>
      <c r="Q2" s="51"/>
      <c r="R2" s="51"/>
      <c r="S2" s="51"/>
      <c r="T2" s="53"/>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row>
    <row r="3" spans="1:164" s="49" customFormat="1" ht="13.7" customHeight="1" x14ac:dyDescent="0.2">
      <c r="A3" s="435" t="s">
        <v>68</v>
      </c>
      <c r="B3" s="436"/>
      <c r="C3" s="436"/>
      <c r="D3" s="51"/>
      <c r="E3" s="51"/>
      <c r="F3" s="51"/>
      <c r="G3" s="51"/>
      <c r="H3" s="51"/>
      <c r="I3" s="52"/>
      <c r="J3" s="51"/>
      <c r="K3" s="51"/>
      <c r="L3" s="51"/>
      <c r="M3" s="51"/>
      <c r="N3" s="51"/>
      <c r="O3" s="51"/>
      <c r="P3" s="51"/>
      <c r="Q3" s="51"/>
      <c r="R3" s="51"/>
      <c r="T3" s="27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row>
    <row r="4" spans="1:164" s="49" customFormat="1" ht="15" customHeight="1" x14ac:dyDescent="0.2">
      <c r="A4" s="435"/>
      <c r="B4" s="436"/>
      <c r="C4" s="436"/>
      <c r="D4" s="54"/>
      <c r="E4" s="436"/>
      <c r="F4" s="436"/>
      <c r="G4" s="54"/>
      <c r="H4" s="54"/>
      <c r="I4" s="54"/>
      <c r="J4" s="54"/>
      <c r="L4" s="54"/>
      <c r="M4" s="436"/>
      <c r="N4" s="436"/>
      <c r="O4" s="436"/>
      <c r="P4" s="52"/>
      <c r="Q4" s="52"/>
      <c r="R4" s="52"/>
      <c r="S4" s="52"/>
      <c r="T4" s="55"/>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row>
    <row r="5" spans="1:164" s="49" customFormat="1" ht="7.5" customHeight="1" thickBot="1" x14ac:dyDescent="0.25">
      <c r="A5" s="437"/>
      <c r="B5" s="438"/>
      <c r="C5" s="438"/>
      <c r="D5" s="438"/>
      <c r="E5" s="56"/>
      <c r="F5" s="438"/>
      <c r="G5" s="438"/>
      <c r="H5" s="438"/>
      <c r="I5" s="439"/>
      <c r="J5" s="439"/>
      <c r="K5" s="439"/>
      <c r="L5" s="439"/>
      <c r="M5" s="57"/>
      <c r="N5" s="57"/>
      <c r="O5" s="57"/>
      <c r="P5" s="57"/>
      <c r="Q5" s="57"/>
      <c r="R5" s="57"/>
      <c r="S5" s="57"/>
      <c r="T5" s="5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row>
    <row r="6" spans="1:164" s="59" customFormat="1" ht="7.35" customHeight="1" x14ac:dyDescent="0.2">
      <c r="A6" s="413" t="s">
        <v>283</v>
      </c>
      <c r="B6" s="414"/>
      <c r="C6" s="414"/>
      <c r="D6" s="414"/>
      <c r="E6" s="414"/>
      <c r="F6" s="414"/>
      <c r="G6" s="414"/>
      <c r="H6" s="414"/>
      <c r="I6" s="414"/>
      <c r="J6" s="414"/>
      <c r="K6" s="414"/>
      <c r="L6" s="414"/>
      <c r="M6" s="414"/>
      <c r="N6" s="414"/>
      <c r="O6" s="414"/>
      <c r="P6" s="414"/>
      <c r="Q6" s="414"/>
      <c r="R6" s="414"/>
      <c r="S6" s="414"/>
      <c r="T6" s="415"/>
      <c r="U6" s="48"/>
      <c r="V6" s="48"/>
      <c r="W6" s="48"/>
      <c r="X6" s="48"/>
      <c r="Y6" s="48"/>
      <c r="Z6" s="48"/>
      <c r="AA6" s="48"/>
    </row>
    <row r="7" spans="1:164" s="59" customFormat="1" ht="53.65" customHeight="1" x14ac:dyDescent="0.2">
      <c r="A7" s="416"/>
      <c r="B7" s="414"/>
      <c r="C7" s="414"/>
      <c r="D7" s="414"/>
      <c r="E7" s="414"/>
      <c r="F7" s="414"/>
      <c r="G7" s="414"/>
      <c r="H7" s="414"/>
      <c r="I7" s="414"/>
      <c r="J7" s="414"/>
      <c r="K7" s="414"/>
      <c r="L7" s="414"/>
      <c r="M7" s="414"/>
      <c r="N7" s="414"/>
      <c r="O7" s="414"/>
      <c r="P7" s="414"/>
      <c r="Q7" s="414"/>
      <c r="R7" s="414"/>
      <c r="S7" s="414"/>
      <c r="T7" s="415"/>
      <c r="U7" s="48"/>
      <c r="V7" s="48"/>
      <c r="W7" s="48"/>
      <c r="X7" s="48"/>
      <c r="Y7" s="48"/>
      <c r="Z7" s="48"/>
      <c r="AA7" s="48"/>
    </row>
    <row r="8" spans="1:164" ht="19.899999999999999" customHeight="1" thickBot="1" x14ac:dyDescent="0.25">
      <c r="A8" s="417" t="s">
        <v>69</v>
      </c>
      <c r="B8" s="418"/>
      <c r="C8" s="418"/>
      <c r="D8" s="418"/>
      <c r="E8" s="418"/>
      <c r="F8" s="418"/>
      <c r="G8" s="418"/>
      <c r="H8" s="418"/>
      <c r="I8" s="418"/>
      <c r="J8" s="418"/>
      <c r="K8" s="418"/>
      <c r="L8" s="418"/>
      <c r="M8" s="418"/>
      <c r="N8" s="418"/>
      <c r="O8" s="418"/>
      <c r="P8" s="418"/>
      <c r="Q8" s="418"/>
      <c r="R8" s="418"/>
      <c r="S8" s="418"/>
      <c r="T8" s="419"/>
      <c r="AB8" s="59"/>
      <c r="AC8" s="59"/>
      <c r="AD8" s="59"/>
    </row>
    <row r="9" spans="1:164" ht="3" customHeight="1" x14ac:dyDescent="0.2">
      <c r="A9" s="274"/>
      <c r="B9" s="275"/>
      <c r="C9" s="275"/>
      <c r="D9" s="275"/>
      <c r="E9" s="275"/>
      <c r="F9" s="275"/>
      <c r="G9" s="276"/>
      <c r="H9" s="274"/>
      <c r="I9" s="275"/>
      <c r="J9" s="275"/>
      <c r="K9" s="275"/>
      <c r="L9" s="275"/>
      <c r="M9" s="275"/>
      <c r="N9" s="276"/>
      <c r="O9" s="274"/>
      <c r="P9" s="275"/>
      <c r="Q9" s="275"/>
      <c r="R9" s="275"/>
      <c r="S9" s="275"/>
      <c r="T9" s="276"/>
      <c r="AB9" s="59"/>
      <c r="AC9" s="59"/>
      <c r="AD9" s="59"/>
    </row>
    <row r="10" spans="1:164" s="61" customFormat="1" ht="12.75" customHeight="1" x14ac:dyDescent="0.2">
      <c r="A10" s="420" t="s">
        <v>93</v>
      </c>
      <c r="B10" s="421"/>
      <c r="C10" s="421"/>
      <c r="D10" s="421"/>
      <c r="E10" s="421"/>
      <c r="F10" s="421"/>
      <c r="G10" s="76"/>
      <c r="H10" s="422" t="s">
        <v>94</v>
      </c>
      <c r="I10" s="423"/>
      <c r="J10" s="423"/>
      <c r="K10" s="423"/>
      <c r="L10" s="423"/>
      <c r="M10" s="423"/>
      <c r="N10" s="424"/>
      <c r="O10" s="420" t="s">
        <v>95</v>
      </c>
      <c r="P10" s="425"/>
      <c r="Q10" s="425"/>
      <c r="R10" s="425"/>
      <c r="S10" s="425"/>
      <c r="T10" s="426"/>
      <c r="X10" s="48"/>
      <c r="Y10" s="48"/>
      <c r="Z10" s="48"/>
      <c r="AA10" s="48"/>
      <c r="AB10" s="59"/>
      <c r="AC10" s="59"/>
      <c r="AD10" s="59"/>
    </row>
    <row r="11" spans="1:164" ht="16.5" customHeight="1" x14ac:dyDescent="0.2">
      <c r="A11" s="44"/>
      <c r="B11" s="400"/>
      <c r="C11" s="427" t="s">
        <v>275</v>
      </c>
      <c r="D11" s="427"/>
      <c r="E11" s="427"/>
      <c r="F11" s="427"/>
      <c r="G11" s="62"/>
      <c r="H11" s="422"/>
      <c r="I11" s="423"/>
      <c r="J11" s="423"/>
      <c r="K11" s="423"/>
      <c r="L11" s="423"/>
      <c r="M11" s="423"/>
      <c r="N11" s="424"/>
      <c r="O11" s="271"/>
      <c r="P11" s="272"/>
      <c r="Q11" s="59"/>
      <c r="R11" s="272"/>
      <c r="S11" s="272"/>
      <c r="T11" s="273"/>
      <c r="AB11" s="59"/>
      <c r="AC11" s="59"/>
      <c r="AD11" s="59"/>
    </row>
    <row r="12" spans="1:164" ht="12.75" customHeight="1" x14ac:dyDescent="0.2">
      <c r="A12" s="46"/>
      <c r="B12" s="47"/>
      <c r="C12" s="427" t="s">
        <v>276</v>
      </c>
      <c r="D12" s="427"/>
      <c r="E12" s="427"/>
      <c r="F12" s="427"/>
      <c r="G12" s="66"/>
      <c r="H12" s="67"/>
      <c r="I12" s="449">
        <f>'Budget Summary'!B8</f>
        <v>0</v>
      </c>
      <c r="J12" s="450"/>
      <c r="K12" s="450"/>
      <c r="L12" s="450"/>
      <c r="M12" s="451"/>
      <c r="N12" s="68"/>
      <c r="O12" s="271"/>
      <c r="P12" s="272"/>
      <c r="Q12" s="59"/>
      <c r="R12" s="272"/>
      <c r="S12" s="272"/>
      <c r="T12" s="273"/>
      <c r="AB12" s="59"/>
      <c r="AC12" s="59"/>
      <c r="AD12" s="59"/>
    </row>
    <row r="13" spans="1:164" ht="15.75" customHeight="1" x14ac:dyDescent="0.2">
      <c r="A13" s="457" t="s">
        <v>277</v>
      </c>
      <c r="B13" s="458"/>
      <c r="C13" s="458"/>
      <c r="D13" s="459"/>
      <c r="E13" s="460"/>
      <c r="F13" s="461"/>
      <c r="G13" s="65"/>
      <c r="H13" s="67"/>
      <c r="I13" s="452"/>
      <c r="J13" s="453"/>
      <c r="K13" s="453"/>
      <c r="L13" s="453"/>
      <c r="M13" s="454"/>
      <c r="N13" s="68"/>
      <c r="O13" s="455" t="s">
        <v>96</v>
      </c>
      <c r="P13" s="456"/>
      <c r="Q13" s="59" t="s">
        <v>97</v>
      </c>
      <c r="R13" s="280" t="s">
        <v>214</v>
      </c>
      <c r="S13" s="272"/>
      <c r="T13" s="273"/>
      <c r="AB13" s="59"/>
      <c r="AC13" s="59"/>
      <c r="AD13" s="59"/>
    </row>
    <row r="14" spans="1:164" ht="4.3499999999999996" customHeight="1" thickBot="1" x14ac:dyDescent="0.25">
      <c r="A14" s="69"/>
      <c r="B14" s="70"/>
      <c r="C14" s="70"/>
      <c r="D14" s="70"/>
      <c r="E14" s="70"/>
      <c r="F14" s="70"/>
      <c r="G14" s="71"/>
      <c r="H14" s="69"/>
      <c r="I14" s="72"/>
      <c r="J14" s="72"/>
      <c r="K14" s="72"/>
      <c r="L14" s="72"/>
      <c r="M14" s="72"/>
      <c r="N14" s="73"/>
      <c r="O14" s="277"/>
      <c r="P14" s="70"/>
      <c r="Q14" s="70"/>
      <c r="R14" s="70"/>
      <c r="S14" s="70"/>
      <c r="T14" s="71"/>
      <c r="AB14" s="59"/>
      <c r="AC14" s="59"/>
      <c r="AD14" s="59"/>
    </row>
    <row r="15" spans="1:164" ht="13.7" customHeight="1" thickBot="1" x14ac:dyDescent="0.25">
      <c r="A15" s="440" t="s">
        <v>98</v>
      </c>
      <c r="B15" s="441"/>
      <c r="C15" s="441"/>
      <c r="D15" s="441"/>
      <c r="E15" s="441"/>
      <c r="F15" s="441"/>
      <c r="G15" s="441"/>
      <c r="H15" s="441"/>
      <c r="I15" s="441"/>
      <c r="J15" s="441"/>
      <c r="K15" s="441"/>
      <c r="L15" s="441"/>
      <c r="M15" s="441"/>
      <c r="N15" s="441"/>
      <c r="O15" s="441"/>
      <c r="P15" s="441"/>
      <c r="Q15" s="441"/>
      <c r="R15" s="441"/>
      <c r="S15" s="441"/>
      <c r="T15" s="442"/>
      <c r="AB15" s="59"/>
      <c r="AC15" s="59"/>
      <c r="AD15" s="59"/>
    </row>
    <row r="16" spans="1:164" ht="12.95" customHeight="1" thickTop="1" x14ac:dyDescent="0.2">
      <c r="A16" s="443" t="s">
        <v>102</v>
      </c>
      <c r="B16" s="444"/>
      <c r="C16" s="444"/>
      <c r="D16" s="444"/>
      <c r="E16" s="444"/>
      <c r="F16" s="444"/>
      <c r="G16" s="444"/>
      <c r="H16" s="444"/>
      <c r="I16" s="444"/>
      <c r="J16" s="445"/>
      <c r="K16" s="446" t="s">
        <v>70</v>
      </c>
      <c r="L16" s="447"/>
      <c r="M16" s="447"/>
      <c r="N16" s="447"/>
      <c r="O16" s="447"/>
      <c r="P16" s="447"/>
      <c r="Q16" s="447"/>
      <c r="R16" s="447"/>
      <c r="S16" s="447"/>
      <c r="T16" s="448"/>
      <c r="AB16" s="59"/>
      <c r="AC16" s="59"/>
      <c r="AD16" s="59"/>
    </row>
    <row r="17" spans="1:30" ht="26.65" customHeight="1" x14ac:dyDescent="0.2">
      <c r="A17" s="420" t="s">
        <v>71</v>
      </c>
      <c r="B17" s="425"/>
      <c r="C17" s="425"/>
      <c r="D17" s="428"/>
      <c r="E17" s="411"/>
      <c r="F17" s="411"/>
      <c r="G17" s="411"/>
      <c r="H17" s="411"/>
      <c r="I17" s="429"/>
      <c r="J17" s="85"/>
      <c r="K17" s="430" t="s">
        <v>71</v>
      </c>
      <c r="L17" s="425"/>
      <c r="M17" s="425"/>
      <c r="N17" s="61"/>
      <c r="O17" s="428"/>
      <c r="P17" s="411"/>
      <c r="Q17" s="411"/>
      <c r="R17" s="411"/>
      <c r="S17" s="411"/>
      <c r="T17" s="412"/>
      <c r="AB17" s="59"/>
      <c r="AC17" s="59"/>
      <c r="AD17" s="59"/>
    </row>
    <row r="18" spans="1:30" ht="12.95" customHeight="1" x14ac:dyDescent="0.2">
      <c r="A18" s="420" t="s">
        <v>72</v>
      </c>
      <c r="B18" s="421"/>
      <c r="C18" s="421"/>
      <c r="D18" s="431"/>
      <c r="E18" s="411"/>
      <c r="F18" s="411"/>
      <c r="G18" s="411"/>
      <c r="H18" s="411"/>
      <c r="I18" s="429"/>
      <c r="J18" s="85"/>
      <c r="K18" s="430" t="s">
        <v>72</v>
      </c>
      <c r="L18" s="425"/>
      <c r="M18" s="425"/>
      <c r="N18" s="425"/>
      <c r="O18" s="431"/>
      <c r="P18" s="411"/>
      <c r="Q18" s="411"/>
      <c r="R18" s="411"/>
      <c r="S18" s="411"/>
      <c r="T18" s="412"/>
      <c r="AB18" s="59"/>
      <c r="AC18" s="59"/>
      <c r="AD18" s="59"/>
    </row>
    <row r="19" spans="1:30" ht="12.95" customHeight="1" x14ac:dyDescent="0.2">
      <c r="A19" s="420" t="s">
        <v>73</v>
      </c>
      <c r="B19" s="425"/>
      <c r="C19" s="425"/>
      <c r="D19" s="431"/>
      <c r="E19" s="411"/>
      <c r="F19" s="411"/>
      <c r="G19" s="411"/>
      <c r="H19" s="411"/>
      <c r="I19" s="429"/>
      <c r="J19" s="85"/>
      <c r="K19" s="430" t="s">
        <v>73</v>
      </c>
      <c r="L19" s="425"/>
      <c r="M19" s="425"/>
      <c r="N19" s="425"/>
      <c r="O19" s="431"/>
      <c r="P19" s="411"/>
      <c r="Q19" s="411"/>
      <c r="R19" s="411"/>
      <c r="S19" s="411"/>
      <c r="T19" s="412"/>
      <c r="AB19" s="59"/>
      <c r="AC19" s="59"/>
      <c r="AD19" s="59"/>
    </row>
    <row r="20" spans="1:30" ht="12.95" customHeight="1" x14ac:dyDescent="0.2">
      <c r="A20" s="420" t="s">
        <v>74</v>
      </c>
      <c r="B20" s="425"/>
      <c r="C20" s="425"/>
      <c r="D20" s="431"/>
      <c r="E20" s="411"/>
      <c r="F20" s="411"/>
      <c r="G20" s="411"/>
      <c r="H20" s="411"/>
      <c r="I20" s="429"/>
      <c r="J20" s="85"/>
      <c r="K20" s="430" t="s">
        <v>74</v>
      </c>
      <c r="L20" s="425"/>
      <c r="M20" s="425"/>
      <c r="N20" s="425"/>
      <c r="O20" s="431"/>
      <c r="P20" s="411"/>
      <c r="Q20" s="411"/>
      <c r="R20" s="411"/>
      <c r="S20" s="411"/>
      <c r="T20" s="412"/>
      <c r="AB20" s="59"/>
      <c r="AC20" s="59"/>
      <c r="AD20" s="59"/>
    </row>
    <row r="21" spans="1:30" ht="12.95" customHeight="1" x14ac:dyDescent="0.2">
      <c r="A21" s="420" t="s">
        <v>75</v>
      </c>
      <c r="B21" s="425"/>
      <c r="C21" s="425"/>
      <c r="D21" s="431"/>
      <c r="E21" s="411"/>
      <c r="F21" s="411"/>
      <c r="G21" s="411"/>
      <c r="H21" s="411"/>
      <c r="I21" s="429"/>
      <c r="J21" s="85"/>
      <c r="K21" s="430" t="s">
        <v>75</v>
      </c>
      <c r="L21" s="425"/>
      <c r="M21" s="425"/>
      <c r="N21" s="61"/>
      <c r="O21" s="431"/>
      <c r="P21" s="411"/>
      <c r="Q21" s="411"/>
      <c r="R21" s="411"/>
      <c r="S21" s="411"/>
      <c r="T21" s="412"/>
      <c r="AB21" s="59"/>
      <c r="AC21" s="59"/>
      <c r="AD21" s="59"/>
    </row>
    <row r="22" spans="1:30" ht="17.850000000000001" customHeight="1" x14ac:dyDescent="0.2">
      <c r="A22" s="463" t="s">
        <v>88</v>
      </c>
      <c r="B22" s="464"/>
      <c r="C22" s="464"/>
      <c r="D22" s="464"/>
      <c r="E22" s="464"/>
      <c r="F22" s="464"/>
      <c r="G22" s="464"/>
      <c r="H22" s="464"/>
      <c r="I22" s="464"/>
      <c r="J22" s="465"/>
      <c r="K22" s="466" t="s">
        <v>76</v>
      </c>
      <c r="L22" s="464"/>
      <c r="M22" s="464"/>
      <c r="N22" s="464"/>
      <c r="O22" s="464"/>
      <c r="P22" s="464"/>
      <c r="Q22" s="464"/>
      <c r="R22" s="464"/>
      <c r="S22" s="464"/>
      <c r="T22" s="467"/>
      <c r="AB22" s="59"/>
      <c r="AC22" s="59"/>
      <c r="AD22" s="59"/>
    </row>
    <row r="23" spans="1:30" ht="12.95" customHeight="1" x14ac:dyDescent="0.2">
      <c r="A23" s="420" t="s">
        <v>77</v>
      </c>
      <c r="B23" s="425"/>
      <c r="C23" s="425"/>
      <c r="D23" s="425"/>
      <c r="E23" s="431"/>
      <c r="F23" s="411"/>
      <c r="G23" s="411"/>
      <c r="H23" s="411"/>
      <c r="I23" s="429"/>
      <c r="J23" s="86"/>
      <c r="K23" s="430" t="s">
        <v>77</v>
      </c>
      <c r="L23" s="425"/>
      <c r="M23" s="425"/>
      <c r="N23" s="425"/>
      <c r="O23" s="425"/>
      <c r="P23" s="431"/>
      <c r="Q23" s="411"/>
      <c r="R23" s="411"/>
      <c r="S23" s="411"/>
      <c r="T23" s="412"/>
      <c r="AB23" s="59"/>
      <c r="AC23" s="59"/>
      <c r="AD23" s="59"/>
    </row>
    <row r="24" spans="1:30" ht="12.95" customHeight="1" x14ac:dyDescent="0.2">
      <c r="A24" s="420" t="s">
        <v>78</v>
      </c>
      <c r="B24" s="425"/>
      <c r="C24" s="425"/>
      <c r="D24" s="425"/>
      <c r="E24" s="431"/>
      <c r="F24" s="411"/>
      <c r="G24" s="411"/>
      <c r="H24" s="411"/>
      <c r="I24" s="429"/>
      <c r="J24" s="86"/>
      <c r="K24" s="430" t="s">
        <v>78</v>
      </c>
      <c r="L24" s="425"/>
      <c r="M24" s="425"/>
      <c r="N24" s="425"/>
      <c r="O24" s="425"/>
      <c r="P24" s="431"/>
      <c r="Q24" s="411"/>
      <c r="R24" s="411"/>
      <c r="S24" s="411"/>
      <c r="T24" s="412"/>
      <c r="AB24" s="59"/>
      <c r="AC24" s="59"/>
      <c r="AD24" s="59"/>
    </row>
    <row r="25" spans="1:30" ht="12.95" customHeight="1" x14ac:dyDescent="0.2">
      <c r="A25" s="420" t="s">
        <v>79</v>
      </c>
      <c r="B25" s="425"/>
      <c r="C25" s="425"/>
      <c r="D25" s="425"/>
      <c r="E25" s="431"/>
      <c r="F25" s="411"/>
      <c r="G25" s="411"/>
      <c r="H25" s="411"/>
      <c r="I25" s="429"/>
      <c r="J25" s="86"/>
      <c r="K25" s="430" t="s">
        <v>79</v>
      </c>
      <c r="L25" s="425"/>
      <c r="M25" s="425"/>
      <c r="N25" s="425"/>
      <c r="O25" s="425"/>
      <c r="P25" s="431"/>
      <c r="Q25" s="411"/>
      <c r="R25" s="411"/>
      <c r="S25" s="411"/>
      <c r="T25" s="412"/>
    </row>
    <row r="26" spans="1:30" ht="12.95" customHeight="1" x14ac:dyDescent="0.2">
      <c r="A26" s="420" t="s">
        <v>80</v>
      </c>
      <c r="B26" s="425"/>
      <c r="C26" s="425"/>
      <c r="D26" s="425"/>
      <c r="E26" s="431"/>
      <c r="F26" s="411"/>
      <c r="G26" s="411"/>
      <c r="H26" s="411"/>
      <c r="I26" s="429"/>
      <c r="J26" s="86"/>
      <c r="K26" s="430" t="s">
        <v>80</v>
      </c>
      <c r="L26" s="425"/>
      <c r="M26" s="425"/>
      <c r="N26" s="425"/>
      <c r="O26" s="425"/>
      <c r="P26" s="431"/>
      <c r="Q26" s="411"/>
      <c r="R26" s="411"/>
      <c r="S26" s="411"/>
      <c r="T26" s="412"/>
    </row>
    <row r="27" spans="1:30" ht="13.7" customHeight="1" x14ac:dyDescent="0.2">
      <c r="A27" s="420" t="s">
        <v>81</v>
      </c>
      <c r="B27" s="425"/>
      <c r="C27" s="425"/>
      <c r="D27" s="462"/>
      <c r="E27" s="431"/>
      <c r="F27" s="411"/>
      <c r="G27" s="411"/>
      <c r="H27" s="411"/>
      <c r="I27" s="429"/>
      <c r="J27" s="86"/>
      <c r="K27" s="430" t="s">
        <v>81</v>
      </c>
      <c r="L27" s="425"/>
      <c r="M27" s="425"/>
      <c r="N27" s="425"/>
      <c r="O27" s="462"/>
      <c r="P27" s="431"/>
      <c r="Q27" s="411"/>
      <c r="R27" s="411"/>
      <c r="S27" s="411"/>
      <c r="T27" s="412"/>
    </row>
    <row r="28" spans="1:30" ht="19.350000000000001" customHeight="1" thickBot="1" x14ac:dyDescent="0.25">
      <c r="A28" s="470" t="s">
        <v>104</v>
      </c>
      <c r="B28" s="471"/>
      <c r="C28" s="471"/>
      <c r="D28" s="471"/>
      <c r="E28" s="471"/>
      <c r="F28" s="471"/>
      <c r="G28" s="471"/>
      <c r="H28" s="471"/>
      <c r="I28" s="471"/>
      <c r="J28" s="87"/>
      <c r="K28" s="88"/>
      <c r="L28" s="89"/>
      <c r="M28" s="89"/>
      <c r="N28" s="89"/>
      <c r="O28" s="89"/>
      <c r="P28" s="89"/>
      <c r="Q28" s="89"/>
      <c r="R28" s="89"/>
      <c r="S28" s="89"/>
      <c r="T28" s="90"/>
    </row>
    <row r="29" spans="1:30" ht="17.850000000000001" customHeight="1" thickTop="1" x14ac:dyDescent="0.2">
      <c r="A29" s="420" t="s">
        <v>103</v>
      </c>
      <c r="B29" s="425"/>
      <c r="C29" s="425"/>
      <c r="D29" s="462"/>
      <c r="E29" s="431"/>
      <c r="F29" s="411"/>
      <c r="G29" s="411"/>
      <c r="H29" s="411"/>
      <c r="I29" s="429"/>
      <c r="J29" s="75"/>
      <c r="K29" s="75"/>
      <c r="L29" s="472" t="s">
        <v>105</v>
      </c>
      <c r="M29" s="472"/>
      <c r="N29" s="472"/>
      <c r="O29" s="472"/>
      <c r="P29" s="472"/>
      <c r="Q29" s="472"/>
      <c r="R29" s="472"/>
      <c r="S29" s="472"/>
      <c r="T29" s="91"/>
    </row>
    <row r="30" spans="1:30" x14ac:dyDescent="0.2">
      <c r="A30" s="92"/>
      <c r="B30" s="93"/>
      <c r="C30" s="312" t="s">
        <v>238</v>
      </c>
      <c r="D30" s="93"/>
      <c r="E30" s="93"/>
      <c r="F30" s="93"/>
      <c r="G30" s="93"/>
      <c r="H30" s="93"/>
      <c r="I30" s="93"/>
      <c r="J30" s="45"/>
      <c r="L30" s="495"/>
      <c r="M30" s="496"/>
      <c r="N30" s="496"/>
      <c r="O30" s="496"/>
      <c r="P30" s="496"/>
      <c r="Q30" s="496"/>
      <c r="R30" s="496"/>
      <c r="S30" s="497"/>
      <c r="T30" s="94"/>
    </row>
    <row r="31" spans="1:30" x14ac:dyDescent="0.2">
      <c r="A31" s="420" t="s">
        <v>72</v>
      </c>
      <c r="B31" s="421"/>
      <c r="C31" s="421"/>
      <c r="D31" s="431"/>
      <c r="E31" s="411"/>
      <c r="F31" s="411"/>
      <c r="G31" s="411"/>
      <c r="H31" s="411"/>
      <c r="I31" s="429"/>
      <c r="K31" s="61"/>
      <c r="T31" s="76"/>
    </row>
    <row r="32" spans="1:30" x14ac:dyDescent="0.2">
      <c r="A32" s="420" t="s">
        <v>73</v>
      </c>
      <c r="B32" s="425"/>
      <c r="C32" s="425"/>
      <c r="D32" s="431"/>
      <c r="E32" s="411"/>
      <c r="F32" s="411"/>
      <c r="G32" s="411"/>
      <c r="H32" s="411"/>
      <c r="I32" s="429"/>
      <c r="L32" s="502" t="s">
        <v>106</v>
      </c>
      <c r="M32" s="502"/>
      <c r="N32" s="502"/>
      <c r="O32" s="502"/>
      <c r="P32" s="502"/>
      <c r="Q32" s="502"/>
      <c r="R32" s="502"/>
      <c r="S32" s="502"/>
      <c r="T32" s="66"/>
    </row>
    <row r="33" spans="1:20" x14ac:dyDescent="0.2">
      <c r="A33" s="420" t="s">
        <v>74</v>
      </c>
      <c r="B33" s="425"/>
      <c r="C33" s="425"/>
      <c r="D33" s="431"/>
      <c r="E33" s="411"/>
      <c r="F33" s="411"/>
      <c r="G33" s="411"/>
      <c r="H33" s="411"/>
      <c r="I33" s="429"/>
      <c r="L33" s="495"/>
      <c r="M33" s="496"/>
      <c r="N33" s="496"/>
      <c r="O33" s="496"/>
      <c r="P33" s="496"/>
      <c r="Q33" s="496"/>
      <c r="R33" s="496"/>
      <c r="S33" s="497"/>
      <c r="T33" s="94"/>
    </row>
    <row r="34" spans="1:20" ht="7.5" customHeight="1" thickBot="1" x14ac:dyDescent="0.25">
      <c r="A34" s="69"/>
      <c r="B34" s="70"/>
      <c r="C34" s="70"/>
      <c r="D34" s="70"/>
      <c r="E34" s="70"/>
      <c r="F34" s="70"/>
      <c r="G34" s="70"/>
      <c r="H34" s="70"/>
      <c r="I34" s="70"/>
      <c r="J34" s="70"/>
      <c r="K34" s="70"/>
      <c r="L34" s="70"/>
      <c r="M34" s="70"/>
      <c r="N34" s="70"/>
      <c r="O34" s="70"/>
      <c r="P34" s="70"/>
      <c r="Q34" s="70"/>
      <c r="R34" s="70"/>
      <c r="S34" s="70"/>
      <c r="T34" s="71"/>
    </row>
    <row r="35" spans="1:20" ht="3.75" customHeight="1" x14ac:dyDescent="0.2">
      <c r="A35" s="43"/>
      <c r="B35" s="60"/>
      <c r="C35" s="60"/>
      <c r="D35" s="60"/>
      <c r="E35" s="95"/>
      <c r="F35" s="95"/>
      <c r="G35" s="95"/>
      <c r="H35" s="95"/>
      <c r="I35" s="95"/>
      <c r="J35" s="96"/>
      <c r="K35" s="43"/>
      <c r="L35" s="60"/>
      <c r="M35" s="60"/>
      <c r="N35" s="60"/>
      <c r="O35" s="60"/>
      <c r="P35" s="95"/>
      <c r="Q35" s="95"/>
      <c r="R35" s="95"/>
      <c r="S35" s="95"/>
      <c r="T35" s="161"/>
    </row>
    <row r="36" spans="1:20" ht="14.1" customHeight="1" x14ac:dyDescent="0.2">
      <c r="A36" s="420" t="s">
        <v>239</v>
      </c>
      <c r="B36" s="425"/>
      <c r="C36" s="425"/>
      <c r="D36" s="425"/>
      <c r="E36" s="425"/>
      <c r="F36" s="425"/>
      <c r="G36" s="425"/>
      <c r="H36" s="425"/>
      <c r="I36" s="425"/>
      <c r="J36" s="426"/>
      <c r="K36" s="420" t="s">
        <v>196</v>
      </c>
      <c r="L36" s="425"/>
      <c r="M36" s="425"/>
      <c r="N36" s="425"/>
      <c r="O36" s="425"/>
      <c r="P36" s="425"/>
      <c r="Q36" s="425"/>
      <c r="R36" s="425"/>
      <c r="S36" s="425"/>
      <c r="T36" s="426"/>
    </row>
    <row r="37" spans="1:20" ht="5.65" customHeight="1" x14ac:dyDescent="0.2">
      <c r="A37" s="67"/>
      <c r="B37" s="521" t="s">
        <v>284</v>
      </c>
      <c r="C37" s="522"/>
      <c r="D37" s="522"/>
      <c r="E37" s="522"/>
      <c r="F37" s="522"/>
      <c r="G37" s="522"/>
      <c r="H37" s="522"/>
      <c r="I37" s="523"/>
      <c r="J37" s="66"/>
      <c r="K37" s="74"/>
      <c r="L37" s="492"/>
      <c r="M37" s="492"/>
      <c r="N37" s="492"/>
      <c r="O37" s="492"/>
      <c r="P37" s="492"/>
      <c r="Q37" s="492"/>
      <c r="R37" s="492"/>
      <c r="S37" s="492"/>
      <c r="T37" s="493"/>
    </row>
    <row r="38" spans="1:20" ht="13.9" customHeight="1" x14ac:dyDescent="0.2">
      <c r="A38" s="67"/>
      <c r="B38" s="524"/>
      <c r="C38" s="525"/>
      <c r="D38" s="525"/>
      <c r="E38" s="525"/>
      <c r="F38" s="525"/>
      <c r="G38" s="525"/>
      <c r="H38" s="525"/>
      <c r="I38" s="526"/>
      <c r="J38" s="66"/>
      <c r="K38" s="74"/>
      <c r="L38" s="61"/>
      <c r="T38" s="76"/>
    </row>
    <row r="39" spans="1:20" ht="5.65" customHeight="1" thickBot="1" x14ac:dyDescent="0.25">
      <c r="A39" s="69"/>
      <c r="B39" s="70"/>
      <c r="C39" s="70"/>
      <c r="D39" s="70"/>
      <c r="E39" s="70"/>
      <c r="F39" s="70"/>
      <c r="G39" s="70"/>
      <c r="H39" s="70"/>
      <c r="I39" s="70"/>
      <c r="J39" s="71"/>
      <c r="K39" s="84"/>
      <c r="L39" s="70"/>
      <c r="M39" s="162"/>
      <c r="N39" s="162"/>
      <c r="O39" s="162"/>
      <c r="P39" s="162"/>
      <c r="Q39" s="162"/>
      <c r="R39" s="162"/>
      <c r="S39" s="162"/>
      <c r="T39" s="163"/>
    </row>
    <row r="40" spans="1:20" ht="13.35" customHeight="1" x14ac:dyDescent="0.2">
      <c r="A40" s="488" t="s">
        <v>107</v>
      </c>
      <c r="B40" s="489"/>
      <c r="C40" s="489"/>
      <c r="D40" s="489"/>
      <c r="E40" s="489"/>
      <c r="F40" s="489"/>
      <c r="G40" s="489"/>
      <c r="H40" s="489"/>
      <c r="I40" s="489"/>
      <c r="J40" s="490"/>
      <c r="K40" s="43"/>
      <c r="L40" s="498" t="s">
        <v>289</v>
      </c>
      <c r="M40" s="498"/>
      <c r="N40" s="498"/>
      <c r="O40" s="498"/>
      <c r="P40" s="498"/>
      <c r="Q40" s="498"/>
      <c r="R40" s="498"/>
      <c r="S40" s="498"/>
      <c r="T40" s="499"/>
    </row>
    <row r="41" spans="1:20" ht="13.35" customHeight="1" x14ac:dyDescent="0.2">
      <c r="A41" s="74"/>
      <c r="B41" s="519" t="s">
        <v>99</v>
      </c>
      <c r="C41" s="519"/>
      <c r="D41" s="519"/>
      <c r="E41" s="519"/>
      <c r="F41" s="519"/>
      <c r="G41" s="519"/>
      <c r="H41" s="519"/>
      <c r="I41" s="519"/>
      <c r="J41" s="520"/>
      <c r="K41" s="67"/>
      <c r="L41" s="500"/>
      <c r="M41" s="500"/>
      <c r="N41" s="500"/>
      <c r="O41" s="500"/>
      <c r="P41" s="500"/>
      <c r="Q41" s="500"/>
      <c r="R41" s="500"/>
      <c r="S41" s="500"/>
      <c r="T41" s="501"/>
    </row>
    <row r="42" spans="1:20" ht="12.95" customHeight="1" x14ac:dyDescent="0.2">
      <c r="A42" s="74"/>
      <c r="B42" s="492"/>
      <c r="C42" s="492"/>
      <c r="D42" s="492"/>
      <c r="E42" s="492"/>
      <c r="F42" s="492"/>
      <c r="G42" s="492"/>
      <c r="H42" s="492"/>
      <c r="I42" s="492"/>
      <c r="J42" s="493"/>
      <c r="K42" s="67"/>
      <c r="L42" s="408" t="s">
        <v>269</v>
      </c>
      <c r="M42" s="408"/>
      <c r="N42" s="408"/>
      <c r="O42" s="408"/>
      <c r="P42" s="408"/>
      <c r="Q42" s="408"/>
      <c r="R42" s="408"/>
      <c r="S42" s="408"/>
      <c r="T42" s="409"/>
    </row>
    <row r="43" spans="1:20" ht="13.5" thickBot="1" x14ac:dyDescent="0.25">
      <c r="A43" s="74"/>
      <c r="B43" s="61"/>
      <c r="J43" s="76"/>
      <c r="K43" s="67"/>
      <c r="L43" s="77"/>
      <c r="M43" s="410"/>
      <c r="N43" s="411"/>
      <c r="O43" s="411"/>
      <c r="P43" s="411"/>
      <c r="Q43" s="411"/>
      <c r="R43" s="411"/>
      <c r="S43" s="411"/>
      <c r="T43" s="412"/>
    </row>
    <row r="44" spans="1:20" ht="12.95" customHeight="1" x14ac:dyDescent="0.2">
      <c r="A44" s="488" t="s">
        <v>108</v>
      </c>
      <c r="B44" s="489"/>
      <c r="C44" s="489"/>
      <c r="D44" s="489"/>
      <c r="E44" s="489"/>
      <c r="F44" s="489"/>
      <c r="G44" s="489"/>
      <c r="H44" s="489"/>
      <c r="I44" s="489"/>
      <c r="J44" s="490"/>
      <c r="K44" s="67"/>
      <c r="L44" s="77"/>
      <c r="M44" s="410"/>
      <c r="N44" s="411"/>
      <c r="O44" s="411"/>
      <c r="P44" s="411"/>
      <c r="Q44" s="411"/>
      <c r="R44" s="411"/>
      <c r="S44" s="411"/>
      <c r="T44" s="412"/>
    </row>
    <row r="45" spans="1:20" ht="11.25" customHeight="1" x14ac:dyDescent="0.2">
      <c r="A45" s="74"/>
      <c r="B45" s="504" t="s">
        <v>100</v>
      </c>
      <c r="C45" s="504"/>
      <c r="D45" s="504"/>
      <c r="E45" s="504"/>
      <c r="F45" s="504"/>
      <c r="G45" s="504"/>
      <c r="H45" s="504"/>
      <c r="I45" s="504"/>
      <c r="J45" s="76"/>
      <c r="K45" s="67"/>
      <c r="L45" s="77"/>
      <c r="M45" s="410"/>
      <c r="N45" s="411"/>
      <c r="O45" s="411"/>
      <c r="P45" s="411"/>
      <c r="Q45" s="411"/>
      <c r="R45" s="411"/>
      <c r="S45" s="411"/>
      <c r="T45" s="412"/>
    </row>
    <row r="46" spans="1:20" x14ac:dyDescent="0.2">
      <c r="A46" s="67"/>
      <c r="B46" s="505"/>
      <c r="C46" s="506"/>
      <c r="D46" s="506"/>
      <c r="E46" s="506"/>
      <c r="F46" s="506"/>
      <c r="G46" s="506"/>
      <c r="H46" s="506"/>
      <c r="I46" s="507"/>
      <c r="J46" s="66"/>
      <c r="K46" s="67"/>
      <c r="L46" s="77"/>
      <c r="M46" s="410"/>
      <c r="N46" s="411"/>
      <c r="O46" s="411"/>
      <c r="P46" s="411"/>
      <c r="Q46" s="411"/>
      <c r="R46" s="411"/>
      <c r="S46" s="411"/>
      <c r="T46" s="412"/>
    </row>
    <row r="47" spans="1:20" x14ac:dyDescent="0.2">
      <c r="A47" s="67"/>
      <c r="B47" s="508"/>
      <c r="C47" s="509"/>
      <c r="D47" s="509"/>
      <c r="E47" s="509"/>
      <c r="F47" s="509"/>
      <c r="G47" s="509"/>
      <c r="H47" s="509"/>
      <c r="I47" s="510"/>
      <c r="J47" s="66"/>
      <c r="K47" s="67"/>
      <c r="L47" s="77"/>
      <c r="M47" s="410"/>
      <c r="N47" s="411"/>
      <c r="O47" s="411"/>
      <c r="P47" s="411"/>
      <c r="Q47" s="411"/>
      <c r="R47" s="411"/>
      <c r="S47" s="411"/>
      <c r="T47" s="412"/>
    </row>
    <row r="48" spans="1:20" ht="9" customHeight="1" x14ac:dyDescent="0.2">
      <c r="A48" s="67"/>
      <c r="B48" s="511"/>
      <c r="C48" s="512"/>
      <c r="D48" s="512"/>
      <c r="E48" s="512"/>
      <c r="F48" s="512"/>
      <c r="G48" s="512"/>
      <c r="H48" s="512"/>
      <c r="I48" s="513"/>
      <c r="J48" s="66"/>
      <c r="K48" s="67"/>
      <c r="L48" s="514"/>
      <c r="M48" s="516"/>
      <c r="N48" s="506"/>
      <c r="O48" s="506"/>
      <c r="P48" s="506"/>
      <c r="Q48" s="506"/>
      <c r="R48" s="506"/>
      <c r="S48" s="506"/>
      <c r="T48" s="517"/>
    </row>
    <row r="49" spans="1:20" ht="4.3499999999999996" customHeight="1" thickBot="1" x14ac:dyDescent="0.25">
      <c r="A49" s="69"/>
      <c r="B49" s="70"/>
      <c r="C49" s="70"/>
      <c r="D49" s="70"/>
      <c r="E49" s="70"/>
      <c r="F49" s="70"/>
      <c r="G49" s="70"/>
      <c r="H49" s="70"/>
      <c r="I49" s="70"/>
      <c r="J49" s="71"/>
      <c r="K49" s="67"/>
      <c r="L49" s="515"/>
      <c r="M49" s="512"/>
      <c r="N49" s="512"/>
      <c r="O49" s="512"/>
      <c r="P49" s="512"/>
      <c r="Q49" s="512"/>
      <c r="R49" s="512"/>
      <c r="S49" s="512"/>
      <c r="T49" s="518"/>
    </row>
    <row r="50" spans="1:20" x14ac:dyDescent="0.2">
      <c r="A50" s="488" t="s">
        <v>109</v>
      </c>
      <c r="B50" s="489"/>
      <c r="C50" s="489"/>
      <c r="D50" s="489"/>
      <c r="E50" s="489"/>
      <c r="F50" s="489"/>
      <c r="G50" s="489"/>
      <c r="H50" s="489"/>
      <c r="I50" s="489"/>
      <c r="J50" s="490"/>
      <c r="K50" s="67"/>
      <c r="L50" s="77"/>
      <c r="M50" s="410"/>
      <c r="N50" s="411"/>
      <c r="O50" s="411"/>
      <c r="P50" s="411"/>
      <c r="Q50" s="411"/>
      <c r="R50" s="411"/>
      <c r="S50" s="411"/>
      <c r="T50" s="412"/>
    </row>
    <row r="51" spans="1:20" ht="13.35" customHeight="1" x14ac:dyDescent="0.2">
      <c r="A51" s="74"/>
      <c r="B51" s="491" t="s">
        <v>101</v>
      </c>
      <c r="C51" s="491"/>
      <c r="D51" s="491"/>
      <c r="E51" s="491"/>
      <c r="F51" s="491"/>
      <c r="G51" s="491"/>
      <c r="H51" s="491"/>
      <c r="I51" s="491"/>
      <c r="J51" s="76"/>
      <c r="K51" s="67"/>
      <c r="L51" s="77"/>
      <c r="M51" s="410"/>
      <c r="N51" s="411"/>
      <c r="O51" s="411"/>
      <c r="P51" s="411"/>
      <c r="Q51" s="411"/>
      <c r="R51" s="411"/>
      <c r="S51" s="411"/>
      <c r="T51" s="412"/>
    </row>
    <row r="52" spans="1:20" x14ac:dyDescent="0.2">
      <c r="A52" s="67"/>
      <c r="B52" s="77"/>
      <c r="C52" s="410"/>
      <c r="D52" s="411"/>
      <c r="E52" s="411"/>
      <c r="F52" s="411"/>
      <c r="G52" s="411"/>
      <c r="H52" s="411"/>
      <c r="I52" s="429"/>
      <c r="J52" s="65"/>
      <c r="K52" s="67"/>
      <c r="L52" s="77"/>
      <c r="M52" s="410"/>
      <c r="N52" s="411"/>
      <c r="O52" s="411"/>
      <c r="P52" s="411"/>
      <c r="Q52" s="411"/>
      <c r="R52" s="411"/>
      <c r="S52" s="411"/>
      <c r="T52" s="412"/>
    </row>
    <row r="53" spans="1:20" x14ac:dyDescent="0.2">
      <c r="A53" s="67"/>
      <c r="B53" s="77"/>
      <c r="C53" s="410"/>
      <c r="D53" s="411"/>
      <c r="E53" s="411"/>
      <c r="F53" s="411"/>
      <c r="G53" s="411"/>
      <c r="H53" s="411"/>
      <c r="I53" s="429"/>
      <c r="J53" s="65"/>
      <c r="K53" s="67"/>
      <c r="L53" s="77"/>
      <c r="M53" s="410"/>
      <c r="N53" s="411"/>
      <c r="O53" s="411"/>
      <c r="P53" s="411"/>
      <c r="Q53" s="411"/>
      <c r="R53" s="411"/>
      <c r="S53" s="411"/>
      <c r="T53" s="412"/>
    </row>
    <row r="54" spans="1:20" x14ac:dyDescent="0.2">
      <c r="A54" s="67"/>
      <c r="B54" s="77"/>
      <c r="C54" s="410"/>
      <c r="D54" s="411"/>
      <c r="E54" s="411"/>
      <c r="F54" s="411"/>
      <c r="G54" s="411"/>
      <c r="H54" s="411"/>
      <c r="I54" s="429"/>
      <c r="J54" s="65"/>
      <c r="K54" s="67"/>
      <c r="L54" s="77"/>
      <c r="M54" s="410"/>
      <c r="N54" s="411"/>
      <c r="O54" s="411"/>
      <c r="P54" s="411"/>
      <c r="Q54" s="411"/>
      <c r="R54" s="411"/>
      <c r="S54" s="411"/>
      <c r="T54" s="412"/>
    </row>
    <row r="55" spans="1:20" s="79" customFormat="1" ht="4.9000000000000004" customHeight="1" thickBot="1" x14ac:dyDescent="0.25">
      <c r="A55" s="69"/>
      <c r="B55" s="70"/>
      <c r="C55" s="70"/>
      <c r="D55" s="70"/>
      <c r="E55" s="70"/>
      <c r="F55" s="70"/>
      <c r="G55" s="70"/>
      <c r="H55" s="70"/>
      <c r="I55" s="70"/>
      <c r="J55" s="78"/>
      <c r="K55" s="69"/>
      <c r="L55" s="70"/>
      <c r="M55" s="70"/>
      <c r="N55" s="70"/>
      <c r="O55" s="70"/>
      <c r="P55" s="70"/>
      <c r="Q55" s="70"/>
      <c r="R55" s="70"/>
      <c r="S55" s="70"/>
      <c r="T55" s="71"/>
    </row>
    <row r="56" spans="1:20" s="79" customFormat="1" ht="17.850000000000001" customHeight="1" x14ac:dyDescent="0.2">
      <c r="A56" s="479" t="s">
        <v>195</v>
      </c>
      <c r="B56" s="480"/>
      <c r="C56" s="480"/>
      <c r="D56" s="480"/>
      <c r="E56" s="480"/>
      <c r="F56" s="480"/>
      <c r="G56" s="480"/>
      <c r="H56" s="480"/>
      <c r="I56" s="480"/>
      <c r="J56" s="480"/>
      <c r="K56" s="480"/>
      <c r="L56" s="480"/>
      <c r="M56" s="480"/>
      <c r="N56" s="480"/>
      <c r="O56" s="480"/>
      <c r="P56" s="480"/>
      <c r="Q56" s="480"/>
      <c r="R56" s="480"/>
      <c r="S56" s="480"/>
      <c r="T56" s="481"/>
    </row>
    <row r="57" spans="1:20" s="79" customFormat="1" ht="19.350000000000001" customHeight="1" x14ac:dyDescent="0.2">
      <c r="A57" s="482"/>
      <c r="B57" s="483"/>
      <c r="C57" s="483"/>
      <c r="D57" s="483"/>
      <c r="E57" s="483"/>
      <c r="F57" s="483"/>
      <c r="G57" s="483"/>
      <c r="H57" s="483"/>
      <c r="I57" s="483"/>
      <c r="J57" s="483"/>
      <c r="K57" s="483"/>
      <c r="L57" s="483"/>
      <c r="M57" s="483"/>
      <c r="N57" s="483"/>
      <c r="O57" s="483"/>
      <c r="P57" s="483"/>
      <c r="Q57" s="483"/>
      <c r="R57" s="483"/>
      <c r="S57" s="483"/>
      <c r="T57" s="484"/>
    </row>
    <row r="58" spans="1:20" x14ac:dyDescent="0.2">
      <c r="A58" s="485" t="s">
        <v>82</v>
      </c>
      <c r="B58" s="486"/>
      <c r="C58" s="486"/>
      <c r="D58" s="486"/>
      <c r="E58" s="486"/>
      <c r="F58" s="486"/>
      <c r="G58" s="486"/>
      <c r="H58" s="486"/>
      <c r="I58" s="486"/>
      <c r="J58" s="486"/>
      <c r="K58" s="486"/>
      <c r="L58" s="486"/>
      <c r="M58" s="486"/>
      <c r="N58" s="486"/>
      <c r="O58" s="486"/>
      <c r="P58" s="486"/>
      <c r="Q58" s="486"/>
      <c r="R58" s="486"/>
      <c r="S58" s="486"/>
      <c r="T58" s="487"/>
    </row>
    <row r="59" spans="1:20" ht="3.6" customHeight="1" x14ac:dyDescent="0.2">
      <c r="A59" s="74"/>
      <c r="B59" s="61"/>
      <c r="C59" s="61"/>
      <c r="D59" s="61"/>
      <c r="E59" s="61"/>
      <c r="F59" s="61"/>
      <c r="G59" s="61"/>
      <c r="T59" s="66"/>
    </row>
    <row r="60" spans="1:20" x14ac:dyDescent="0.2">
      <c r="A60" s="473" t="s">
        <v>83</v>
      </c>
      <c r="B60" s="474"/>
      <c r="C60" s="475"/>
      <c r="D60" s="476"/>
      <c r="E60" s="476"/>
      <c r="F60" s="476"/>
      <c r="G60" s="476"/>
      <c r="H60" s="476"/>
      <c r="I60" s="476"/>
      <c r="J60" s="477" t="s">
        <v>84</v>
      </c>
      <c r="K60" s="474"/>
      <c r="L60" s="474"/>
      <c r="M60" s="474"/>
      <c r="N60" s="475"/>
      <c r="O60" s="476"/>
      <c r="P60" s="476"/>
      <c r="Q60" s="476"/>
      <c r="R60" s="476"/>
      <c r="S60" s="476"/>
      <c r="T60" s="478"/>
    </row>
    <row r="61" spans="1:20" ht="6.75" customHeight="1" x14ac:dyDescent="0.2">
      <c r="A61" s="67"/>
      <c r="T61" s="66"/>
    </row>
    <row r="62" spans="1:20" x14ac:dyDescent="0.2">
      <c r="A62" s="473" t="s">
        <v>85</v>
      </c>
      <c r="B62" s="474"/>
      <c r="C62" s="475"/>
      <c r="D62" s="431"/>
      <c r="E62" s="411"/>
      <c r="F62" s="411"/>
      <c r="G62" s="411"/>
      <c r="H62" s="411"/>
      <c r="I62" s="411"/>
      <c r="J62" s="411"/>
      <c r="K62" s="411"/>
      <c r="L62" s="411"/>
      <c r="M62" s="411"/>
      <c r="N62" s="411"/>
      <c r="O62" s="411"/>
      <c r="P62" s="411"/>
      <c r="Q62" s="411"/>
      <c r="R62" s="411"/>
      <c r="S62" s="411"/>
      <c r="T62" s="412"/>
    </row>
    <row r="63" spans="1:20" ht="10.35" customHeight="1" x14ac:dyDescent="0.2">
      <c r="A63" s="67"/>
      <c r="P63" s="80"/>
      <c r="Q63" s="80"/>
      <c r="R63" s="80"/>
      <c r="S63" s="80"/>
      <c r="T63" s="81"/>
    </row>
    <row r="64" spans="1:20" ht="13.35" customHeight="1" x14ac:dyDescent="0.2">
      <c r="A64" s="67"/>
      <c r="B64" s="494"/>
      <c r="C64" s="494"/>
      <c r="D64" s="494"/>
      <c r="E64" s="494"/>
      <c r="F64" s="494"/>
      <c r="G64" s="494"/>
      <c r="H64" s="494"/>
      <c r="I64" s="494"/>
      <c r="J64" s="494"/>
      <c r="K64" s="494"/>
      <c r="L64" s="494"/>
      <c r="M64" s="494"/>
      <c r="N64" s="494"/>
      <c r="O64" s="494"/>
      <c r="P64" s="82"/>
      <c r="Q64" s="503"/>
      <c r="R64" s="503"/>
      <c r="S64" s="503"/>
      <c r="T64" s="83"/>
    </row>
    <row r="65" spans="1:20" ht="13.9" customHeight="1" thickBot="1" x14ac:dyDescent="0.25">
      <c r="A65" s="69"/>
      <c r="B65" s="468" t="s">
        <v>86</v>
      </c>
      <c r="C65" s="468"/>
      <c r="D65" s="468"/>
      <c r="E65" s="468"/>
      <c r="F65" s="468"/>
      <c r="G65" s="468"/>
      <c r="H65" s="468"/>
      <c r="I65" s="468"/>
      <c r="J65" s="468"/>
      <c r="K65" s="468"/>
      <c r="L65" s="468"/>
      <c r="M65" s="468"/>
      <c r="N65" s="468"/>
      <c r="O65" s="468"/>
      <c r="P65" s="70"/>
      <c r="Q65" s="469" t="s">
        <v>87</v>
      </c>
      <c r="R65" s="469"/>
      <c r="S65" s="469"/>
      <c r="T65" s="279"/>
    </row>
  </sheetData>
  <sheetProtection algorithmName="SHA-512" hashValue="Uk1K2X04eWvgoibKbGULTgYe/qF7OXaDvWqY7cI/ehzDPkN62wd995MXfnA++jZLAh2ilnoQHvLy+CrWm/TscQ==" saltValue="SS7YX0w8+sTVZ1UqZVaCeA==" spinCount="100000" sheet="1" formatCells="0" formatColumns="0" formatRows="0" insertHyperlinks="0" selectLockedCells="1"/>
  <mergeCells count="117">
    <mergeCell ref="B64:O64"/>
    <mergeCell ref="L30:S30"/>
    <mergeCell ref="K36:T36"/>
    <mergeCell ref="L37:T37"/>
    <mergeCell ref="L40:T41"/>
    <mergeCell ref="D32:I32"/>
    <mergeCell ref="L32:S32"/>
    <mergeCell ref="A33:C33"/>
    <mergeCell ref="D33:I33"/>
    <mergeCell ref="L33:S33"/>
    <mergeCell ref="Q64:S64"/>
    <mergeCell ref="M51:T51"/>
    <mergeCell ref="C52:I52"/>
    <mergeCell ref="M52:T52"/>
    <mergeCell ref="B45:I45"/>
    <mergeCell ref="B46:I48"/>
    <mergeCell ref="M46:T46"/>
    <mergeCell ref="M47:T47"/>
    <mergeCell ref="L48:L49"/>
    <mergeCell ref="M48:T49"/>
    <mergeCell ref="B41:J41"/>
    <mergeCell ref="A40:J40"/>
    <mergeCell ref="A32:C32"/>
    <mergeCell ref="B37:I38"/>
    <mergeCell ref="B65:O65"/>
    <mergeCell ref="Q65:S65"/>
    <mergeCell ref="A28:I28"/>
    <mergeCell ref="L29:S29"/>
    <mergeCell ref="A31:C31"/>
    <mergeCell ref="D31:I31"/>
    <mergeCell ref="A60:C60"/>
    <mergeCell ref="D60:I60"/>
    <mergeCell ref="J60:N60"/>
    <mergeCell ref="O60:T60"/>
    <mergeCell ref="A62:C62"/>
    <mergeCell ref="D62:T62"/>
    <mergeCell ref="C53:I53"/>
    <mergeCell ref="M53:T53"/>
    <mergeCell ref="C54:I54"/>
    <mergeCell ref="M54:T54"/>
    <mergeCell ref="A56:T57"/>
    <mergeCell ref="A58:T58"/>
    <mergeCell ref="A50:J50"/>
    <mergeCell ref="M50:T50"/>
    <mergeCell ref="B51:I51"/>
    <mergeCell ref="B42:J42"/>
    <mergeCell ref="A44:J44"/>
    <mergeCell ref="A36:J36"/>
    <mergeCell ref="A27:D27"/>
    <mergeCell ref="E27:I27"/>
    <mergeCell ref="K27:O27"/>
    <mergeCell ref="P27:T27"/>
    <mergeCell ref="A29:D29"/>
    <mergeCell ref="E29:I29"/>
    <mergeCell ref="A22:J22"/>
    <mergeCell ref="K22:T22"/>
    <mergeCell ref="A23:D23"/>
    <mergeCell ref="E23:I23"/>
    <mergeCell ref="K23:O23"/>
    <mergeCell ref="P23:T23"/>
    <mergeCell ref="A24:D24"/>
    <mergeCell ref="E24:I24"/>
    <mergeCell ref="K24:O24"/>
    <mergeCell ref="P24:T24"/>
    <mergeCell ref="A25:D25"/>
    <mergeCell ref="E25:I25"/>
    <mergeCell ref="K25:O25"/>
    <mergeCell ref="P25:T25"/>
    <mergeCell ref="A26:D26"/>
    <mergeCell ref="E26:I26"/>
    <mergeCell ref="K26:O26"/>
    <mergeCell ref="P26:T26"/>
    <mergeCell ref="A20:C20"/>
    <mergeCell ref="D20:I20"/>
    <mergeCell ref="K20:N20"/>
    <mergeCell ref="O20:T20"/>
    <mergeCell ref="K21:M21"/>
    <mergeCell ref="O21:T21"/>
    <mergeCell ref="A1:T1"/>
    <mergeCell ref="A3:C4"/>
    <mergeCell ref="E4:F4"/>
    <mergeCell ref="M4:O4"/>
    <mergeCell ref="A5:D5"/>
    <mergeCell ref="F5:H5"/>
    <mergeCell ref="I5:L5"/>
    <mergeCell ref="A15:T15"/>
    <mergeCell ref="A16:J16"/>
    <mergeCell ref="K16:T16"/>
    <mergeCell ref="I12:M13"/>
    <mergeCell ref="C12:F12"/>
    <mergeCell ref="O13:P13"/>
    <mergeCell ref="A13:C13"/>
    <mergeCell ref="D13:F13"/>
    <mergeCell ref="L42:T42"/>
    <mergeCell ref="M43:T43"/>
    <mergeCell ref="M44:T44"/>
    <mergeCell ref="M45:T45"/>
    <mergeCell ref="A6:T7"/>
    <mergeCell ref="A8:T8"/>
    <mergeCell ref="A10:F10"/>
    <mergeCell ref="H10:N11"/>
    <mergeCell ref="O10:T10"/>
    <mergeCell ref="C11:F11"/>
    <mergeCell ref="A17:C17"/>
    <mergeCell ref="D17:I17"/>
    <mergeCell ref="K17:M17"/>
    <mergeCell ref="O17:T17"/>
    <mergeCell ref="A18:C18"/>
    <mergeCell ref="D18:I18"/>
    <mergeCell ref="K18:N18"/>
    <mergeCell ref="O18:T18"/>
    <mergeCell ref="A19:C19"/>
    <mergeCell ref="D19:I19"/>
    <mergeCell ref="K19:N19"/>
    <mergeCell ref="O19:T19"/>
    <mergeCell ref="A21:C21"/>
    <mergeCell ref="D21:I21"/>
  </mergeCells>
  <dataValidations count="1">
    <dataValidation type="textLength" operator="equal" allowBlank="1" showInputMessage="1" showErrorMessage="1" error="All DUNS Numbers are 9 digits. Please try again." prompt="All DUNS Numbers are 9 digits" sqref="L33:S33" xr:uid="{D36FB335-734C-4383-BD23-C0A2024F367F}">
      <formula1>9</formula1>
    </dataValidation>
  </dataValidations>
  <printOptions horizontalCentered="1" verticalCentered="1"/>
  <pageMargins left="0.28000000000000003" right="0.27" top="0.5" bottom="0.5" header="0.48" footer="0.46"/>
  <pageSetup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14</xdr:col>
                    <xdr:colOff>304800</xdr:colOff>
                    <xdr:row>10</xdr:row>
                    <xdr:rowOff>161925</xdr:rowOff>
                  </from>
                  <to>
                    <xdr:col>15</xdr:col>
                    <xdr:colOff>200025</xdr:colOff>
                    <xdr:row>12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333375</xdr:colOff>
                    <xdr:row>10</xdr:row>
                    <xdr:rowOff>152400</xdr:rowOff>
                  </from>
                  <to>
                    <xdr:col>16</xdr:col>
                    <xdr:colOff>685800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9525</xdr:colOff>
                    <xdr:row>10</xdr:row>
                    <xdr:rowOff>161925</xdr:rowOff>
                  </from>
                  <to>
                    <xdr:col>19</xdr:col>
                    <xdr:colOff>95250</xdr:colOff>
                    <xdr:row>12</xdr:row>
                    <xdr:rowOff>9525</xdr:rowOff>
                  </to>
                </anchor>
              </controlPr>
            </control>
          </mc:Choice>
        </mc:AlternateContent>
        <mc:AlternateContent xmlns:mc="http://schemas.openxmlformats.org/markup-compatibility/2006">
          <mc:Choice Requires="x14">
            <control shapeId="4101" r:id="rId7" name="Drop Down 5">
              <controlPr defaultSize="0" autoLine="0" autoPict="0">
                <anchor moveWithCells="1">
                  <from>
                    <xdr:col>1</xdr:col>
                    <xdr:colOff>9525</xdr:colOff>
                    <xdr:row>41</xdr:row>
                    <xdr:rowOff>0</xdr:rowOff>
                  </from>
                  <to>
                    <xdr:col>8</xdr:col>
                    <xdr:colOff>933450</xdr:colOff>
                    <xdr:row>42</xdr:row>
                    <xdr:rowOff>95250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8</xdr:col>
                    <xdr:colOff>552450</xdr:colOff>
                    <xdr:row>3</xdr:row>
                    <xdr:rowOff>95250</xdr:rowOff>
                  </from>
                  <to>
                    <xdr:col>8</xdr:col>
                    <xdr:colOff>866775</xdr:colOff>
                    <xdr:row>5</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8</xdr:col>
                    <xdr:colOff>552450</xdr:colOff>
                    <xdr:row>0</xdr:row>
                    <xdr:rowOff>152400</xdr:rowOff>
                  </from>
                  <to>
                    <xdr:col>8</xdr:col>
                    <xdr:colOff>895350</xdr:colOff>
                    <xdr:row>3</xdr:row>
                    <xdr:rowOff>9525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8</xdr:col>
                    <xdr:colOff>552450</xdr:colOff>
                    <xdr:row>2</xdr:row>
                    <xdr:rowOff>95250</xdr:rowOff>
                  </from>
                  <to>
                    <xdr:col>8</xdr:col>
                    <xdr:colOff>895350</xdr:colOff>
                    <xdr:row>3</xdr:row>
                    <xdr:rowOff>152400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1</xdr:col>
                    <xdr:colOff>9525</xdr:colOff>
                    <xdr:row>28</xdr:row>
                    <xdr:rowOff>200025</xdr:rowOff>
                  </from>
                  <to>
                    <xdr:col>2</xdr:col>
                    <xdr:colOff>57150</xdr:colOff>
                    <xdr:row>30</xdr:row>
                    <xdr:rowOff>28575</xdr:rowOff>
                  </to>
                </anchor>
              </controlPr>
            </control>
          </mc:Choice>
        </mc:AlternateContent>
        <mc:AlternateContent xmlns:mc="http://schemas.openxmlformats.org/markup-compatibility/2006">
          <mc:Choice Requires="x14">
            <control shapeId="4116" r:id="rId14" name="Drop Down 20">
              <controlPr defaultSize="0" autoLine="0" autoPict="0">
                <anchor moveWithCells="1">
                  <from>
                    <xdr:col>11</xdr:col>
                    <xdr:colOff>9525</xdr:colOff>
                    <xdr:row>36</xdr:row>
                    <xdr:rowOff>0</xdr:rowOff>
                  </from>
                  <to>
                    <xdr:col>19</xdr:col>
                    <xdr:colOff>238125</xdr:colOff>
                    <xdr:row>38</xdr:row>
                    <xdr:rowOff>9525</xdr:rowOff>
                  </to>
                </anchor>
              </controlPr>
            </control>
          </mc:Choice>
        </mc:AlternateContent>
        <mc:AlternateContent xmlns:mc="http://schemas.openxmlformats.org/markup-compatibility/2006">
          <mc:Choice Requires="x14">
            <control shapeId="4120" r:id="rId15" name="Check Box 24">
              <controlPr defaultSize="0" autoFill="0" autoLine="0" autoPict="0" altText="New Applicant or Type of Service">
                <anchor moveWithCells="1">
                  <from>
                    <xdr:col>0</xdr:col>
                    <xdr:colOff>95250</xdr:colOff>
                    <xdr:row>10</xdr:row>
                    <xdr:rowOff>9525</xdr:rowOff>
                  </from>
                  <to>
                    <xdr:col>2</xdr:col>
                    <xdr:colOff>133350</xdr:colOff>
                    <xdr:row>11</xdr:row>
                    <xdr:rowOff>9525</xdr:rowOff>
                  </to>
                </anchor>
              </controlPr>
            </control>
          </mc:Choice>
        </mc:AlternateContent>
        <mc:AlternateContent xmlns:mc="http://schemas.openxmlformats.org/markup-compatibility/2006">
          <mc:Choice Requires="x14">
            <control shapeId="4121" r:id="rId16" name="Check Box 25">
              <controlPr defaultSize="0" autoFill="0" autoLine="0" autoPict="0" altText="Continuation of ADSD Subaward">
                <anchor moveWithCells="1">
                  <from>
                    <xdr:col>0</xdr:col>
                    <xdr:colOff>95250</xdr:colOff>
                    <xdr:row>10</xdr:row>
                    <xdr:rowOff>171450</xdr:rowOff>
                  </from>
                  <to>
                    <xdr:col>2</xdr:col>
                    <xdr:colOff>133350</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06"/>
  <sheetViews>
    <sheetView showGridLines="0" zoomScale="70" zoomScaleNormal="70" zoomScaleSheetLayoutView="67" workbookViewId="0">
      <selection activeCell="A26" sqref="A26"/>
    </sheetView>
  </sheetViews>
  <sheetFormatPr defaultColWidth="9.28515625" defaultRowHeight="15.75" x14ac:dyDescent="0.2"/>
  <cols>
    <col min="1" max="1" width="4.42578125" style="179" bestFit="1" customWidth="1"/>
    <col min="2" max="2" width="23.7109375" style="179" customWidth="1"/>
    <col min="3" max="3" width="78.28515625" style="179" customWidth="1"/>
    <col min="4" max="7" width="15.28515625" style="179" customWidth="1"/>
    <col min="8" max="8" width="13.7109375" style="179" hidden="1" customWidth="1"/>
    <col min="9" max="9" width="19.28515625" style="179" customWidth="1"/>
    <col min="10" max="10" width="77.5703125" style="179" bestFit="1" customWidth="1"/>
    <col min="11" max="11" width="12.7109375" style="179" customWidth="1"/>
    <col min="12" max="12" width="15.7109375" style="179" customWidth="1"/>
    <col min="13" max="13" width="18.28515625" style="179" customWidth="1"/>
    <col min="14" max="14" width="13.42578125" style="179" bestFit="1" customWidth="1"/>
    <col min="15" max="15" width="15.42578125" style="179" customWidth="1"/>
    <col min="16" max="16" width="11.5703125" style="179" customWidth="1"/>
    <col min="17" max="17" width="14.5703125" style="179" bestFit="1" customWidth="1"/>
    <col min="18" max="16384" width="9.28515625" style="179"/>
  </cols>
  <sheetData>
    <row r="1" spans="1:257" ht="30.6" customHeight="1" x14ac:dyDescent="0.2">
      <c r="A1" s="598" t="s">
        <v>59</v>
      </c>
      <c r="B1" s="599"/>
      <c r="C1" s="176" t="str">
        <f>IF('Applicant Information'!D17="","This will copy from the 1st tab",'Applicant Information'!D17)</f>
        <v>This will copy from the 1st tab</v>
      </c>
      <c r="D1" s="564" t="s">
        <v>197</v>
      </c>
      <c r="E1" s="564"/>
      <c r="F1" s="565" t="str">
        <f>(CONCATENATE('Do not delete - for ADSD use'!J14,'Do not delete - for ADSD use'!J15))</f>
        <v>Categorical;  0</v>
      </c>
      <c r="G1" s="565"/>
      <c r="H1" s="565"/>
      <c r="I1" s="565"/>
      <c r="J1" s="570" t="s">
        <v>230</v>
      </c>
      <c r="K1" s="177"/>
      <c r="L1" s="177"/>
      <c r="M1" s="177"/>
      <c r="N1" s="178"/>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c r="IW1" s="177"/>
    </row>
    <row r="2" spans="1:257" ht="60.2" customHeight="1" thickBot="1" x14ac:dyDescent="0.25">
      <c r="A2" s="604" t="s">
        <v>290</v>
      </c>
      <c r="B2" s="604"/>
      <c r="C2" s="604"/>
      <c r="D2" s="604"/>
      <c r="E2" s="604"/>
      <c r="F2" s="604"/>
      <c r="G2" s="604"/>
      <c r="H2" s="604"/>
      <c r="I2" s="604"/>
      <c r="J2" s="570"/>
      <c r="K2" s="177"/>
      <c r="L2" s="177"/>
      <c r="M2" s="177"/>
      <c r="N2" s="178"/>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c r="IW2" s="177"/>
    </row>
    <row r="3" spans="1:257" ht="21" customHeight="1" x14ac:dyDescent="0.2">
      <c r="A3" s="611" t="s">
        <v>50</v>
      </c>
      <c r="B3" s="612"/>
      <c r="C3" s="612"/>
      <c r="D3" s="180"/>
      <c r="E3" s="180" t="s">
        <v>51</v>
      </c>
      <c r="F3" s="181">
        <f>SUM(H7:H56)</f>
        <v>0</v>
      </c>
      <c r="G3" s="182" t="s">
        <v>52</v>
      </c>
      <c r="H3" s="180"/>
      <c r="I3" s="183">
        <f>SUM(I7:I56)</f>
        <v>0</v>
      </c>
      <c r="J3" s="593" t="s">
        <v>231</v>
      </c>
      <c r="K3" s="592"/>
      <c r="L3" s="592"/>
      <c r="M3" s="184"/>
      <c r="N3" s="178"/>
    </row>
    <row r="4" spans="1:257" s="185" customFormat="1" ht="30.6" customHeight="1" thickBot="1" x14ac:dyDescent="0.25">
      <c r="A4" s="605" t="s">
        <v>89</v>
      </c>
      <c r="B4" s="606"/>
      <c r="C4" s="607"/>
      <c r="D4" s="607"/>
      <c r="E4" s="607"/>
      <c r="F4" s="607"/>
      <c r="G4" s="607"/>
      <c r="H4" s="607"/>
      <c r="I4" s="608"/>
      <c r="J4" s="593"/>
    </row>
    <row r="5" spans="1:257" s="185" customFormat="1" ht="17.850000000000001" customHeight="1" x14ac:dyDescent="0.2">
      <c r="A5" s="186" t="s">
        <v>0</v>
      </c>
      <c r="B5" s="602" t="s">
        <v>61</v>
      </c>
      <c r="C5" s="603"/>
      <c r="D5" s="610" t="s">
        <v>14</v>
      </c>
      <c r="E5" s="610" t="s">
        <v>18</v>
      </c>
      <c r="F5" s="610" t="s">
        <v>15</v>
      </c>
      <c r="G5" s="610" t="s">
        <v>16</v>
      </c>
      <c r="H5" s="610" t="s">
        <v>49</v>
      </c>
      <c r="I5" s="609" t="s">
        <v>17</v>
      </c>
    </row>
    <row r="6" spans="1:257" s="185" customFormat="1" ht="63" customHeight="1" thickBot="1" x14ac:dyDescent="0.25">
      <c r="A6" s="187" t="s">
        <v>48</v>
      </c>
      <c r="B6" s="600" t="s">
        <v>291</v>
      </c>
      <c r="C6" s="601"/>
      <c r="D6" s="610"/>
      <c r="E6" s="610"/>
      <c r="F6" s="610"/>
      <c r="G6" s="610"/>
      <c r="H6" s="619"/>
      <c r="I6" s="609"/>
    </row>
    <row r="7" spans="1:257" x14ac:dyDescent="0.2">
      <c r="A7" s="188" t="s">
        <v>0</v>
      </c>
      <c r="B7" s="582"/>
      <c r="C7" s="583"/>
      <c r="D7" s="573"/>
      <c r="E7" s="571"/>
      <c r="F7" s="568"/>
      <c r="G7" s="566"/>
      <c r="H7" s="575">
        <f>D7*E7*F7/12*G7</f>
        <v>0</v>
      </c>
      <c r="I7" s="589">
        <f>(D7*F7/12*G7)+(D7*E7*F7/12*G7)</f>
        <v>0</v>
      </c>
      <c r="J7" s="185"/>
      <c r="K7" s="189"/>
      <c r="L7" s="189"/>
      <c r="M7" s="189"/>
      <c r="N7" s="189"/>
      <c r="O7" s="190"/>
      <c r="P7" s="191"/>
      <c r="Q7" s="190"/>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78"/>
      <c r="IW7" s="178"/>
    </row>
    <row r="8" spans="1:257" ht="31.7" customHeight="1" thickBot="1" x14ac:dyDescent="0.25">
      <c r="A8" s="192" t="s">
        <v>48</v>
      </c>
      <c r="B8" s="587"/>
      <c r="C8" s="588"/>
      <c r="D8" s="574"/>
      <c r="E8" s="572"/>
      <c r="F8" s="569"/>
      <c r="G8" s="567"/>
      <c r="H8" s="576"/>
      <c r="I8" s="590"/>
      <c r="J8" s="185"/>
      <c r="K8" s="193"/>
      <c r="L8" s="178"/>
      <c r="M8" s="178"/>
      <c r="N8" s="178"/>
      <c r="O8" s="178"/>
      <c r="P8" s="178"/>
      <c r="Q8" s="190"/>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78"/>
      <c r="IW8" s="178"/>
    </row>
    <row r="9" spans="1:257" x14ac:dyDescent="0.2">
      <c r="A9" s="188" t="s">
        <v>0</v>
      </c>
      <c r="B9" s="582"/>
      <c r="C9" s="583"/>
      <c r="D9" s="573"/>
      <c r="E9" s="571"/>
      <c r="F9" s="568"/>
      <c r="G9" s="566"/>
      <c r="H9" s="575">
        <f>D9*E9*F9/12*G9</f>
        <v>0</v>
      </c>
      <c r="I9" s="589">
        <f>(D9*F9/12*G9)+(D9*E9*F9/12*G9)</f>
        <v>0</v>
      </c>
      <c r="J9" s="185"/>
      <c r="K9" s="178"/>
      <c r="L9" s="189"/>
      <c r="M9" s="189"/>
      <c r="N9" s="189"/>
      <c r="O9" s="190"/>
      <c r="P9" s="191"/>
      <c r="Q9" s="190"/>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78"/>
      <c r="IW9" s="178"/>
    </row>
    <row r="10" spans="1:257" ht="31.7" customHeight="1" thickBot="1" x14ac:dyDescent="0.25">
      <c r="A10" s="192" t="s">
        <v>48</v>
      </c>
      <c r="B10" s="587"/>
      <c r="C10" s="588"/>
      <c r="D10" s="574"/>
      <c r="E10" s="572"/>
      <c r="F10" s="569"/>
      <c r="G10" s="567"/>
      <c r="H10" s="576"/>
      <c r="I10" s="590"/>
      <c r="J10" s="185"/>
      <c r="K10" s="193"/>
      <c r="L10" s="178"/>
      <c r="M10" s="178"/>
      <c r="N10" s="178"/>
      <c r="O10" s="178"/>
      <c r="P10" s="178"/>
      <c r="Q10" s="178"/>
      <c r="R10" s="178"/>
      <c r="S10" s="178"/>
      <c r="T10" s="618"/>
      <c r="U10" s="618"/>
      <c r="V10" s="618"/>
      <c r="W10" s="618"/>
      <c r="X10" s="618"/>
      <c r="Y10" s="618"/>
      <c r="Z10" s="618"/>
      <c r="AA10" s="618"/>
      <c r="AB10" s="618"/>
      <c r="AC10" s="61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78"/>
      <c r="IW10" s="178"/>
    </row>
    <row r="11" spans="1:257" x14ac:dyDescent="0.2">
      <c r="A11" s="188" t="s">
        <v>0</v>
      </c>
      <c r="B11" s="582"/>
      <c r="C11" s="583"/>
      <c r="D11" s="573"/>
      <c r="E11" s="571"/>
      <c r="F11" s="568"/>
      <c r="G11" s="566"/>
      <c r="H11" s="575">
        <f>D11*E11*F11/12*G11</f>
        <v>0</v>
      </c>
      <c r="I11" s="589">
        <f>(D11*F11/12*G11)+(D11*E11*F11/12*G11)</f>
        <v>0</v>
      </c>
      <c r="J11" s="185"/>
      <c r="K11" s="178"/>
      <c r="L11" s="189"/>
      <c r="M11" s="189"/>
      <c r="N11" s="189"/>
      <c r="O11" s="190"/>
      <c r="P11" s="191"/>
      <c r="Q11" s="190"/>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78"/>
      <c r="IW11" s="178"/>
    </row>
    <row r="12" spans="1:257" ht="31.7" customHeight="1" thickBot="1" x14ac:dyDescent="0.25">
      <c r="A12" s="195" t="s">
        <v>48</v>
      </c>
      <c r="B12" s="587"/>
      <c r="C12" s="588"/>
      <c r="D12" s="591"/>
      <c r="E12" s="620"/>
      <c r="F12" s="616"/>
      <c r="G12" s="617"/>
      <c r="H12" s="576"/>
      <c r="I12" s="594"/>
      <c r="J12" s="185"/>
      <c r="K12" s="193"/>
      <c r="L12" s="178"/>
      <c r="M12" s="178"/>
      <c r="N12" s="178"/>
      <c r="O12" s="178"/>
      <c r="P12" s="178"/>
      <c r="Q12" s="178"/>
      <c r="R12" s="178"/>
      <c r="S12" s="178"/>
      <c r="T12" s="618"/>
      <c r="U12" s="618"/>
      <c r="V12" s="618"/>
      <c r="W12" s="618"/>
      <c r="X12" s="618"/>
      <c r="Y12" s="618"/>
      <c r="Z12" s="618"/>
      <c r="AA12" s="618"/>
      <c r="AB12" s="618"/>
      <c r="AC12" s="61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78"/>
      <c r="IW12" s="178"/>
    </row>
    <row r="13" spans="1:257" x14ac:dyDescent="0.2">
      <c r="A13" s="188" t="s">
        <v>0</v>
      </c>
      <c r="B13" s="582"/>
      <c r="C13" s="583"/>
      <c r="D13" s="573"/>
      <c r="E13" s="571"/>
      <c r="F13" s="568"/>
      <c r="G13" s="566"/>
      <c r="H13" s="575">
        <f>D13*E13*F13/12*G13</f>
        <v>0</v>
      </c>
      <c r="I13" s="589">
        <f>(D13*F13/12*G13)+(D13*E13*F13/12*G13)</f>
        <v>0</v>
      </c>
      <c r="J13" s="185"/>
      <c r="K13" s="178"/>
      <c r="L13" s="189"/>
      <c r="M13" s="189"/>
      <c r="N13" s="189"/>
      <c r="O13" s="190"/>
      <c r="P13" s="191"/>
      <c r="Q13" s="190"/>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78"/>
      <c r="IW13" s="178"/>
    </row>
    <row r="14" spans="1:257" ht="31.7" customHeight="1" thickBot="1" x14ac:dyDescent="0.25">
      <c r="A14" s="192" t="s">
        <v>48</v>
      </c>
      <c r="B14" s="587"/>
      <c r="C14" s="588"/>
      <c r="D14" s="574"/>
      <c r="E14" s="572"/>
      <c r="F14" s="569"/>
      <c r="G14" s="567"/>
      <c r="H14" s="576"/>
      <c r="I14" s="590"/>
      <c r="J14" s="185"/>
      <c r="K14" s="193"/>
      <c r="L14" s="178"/>
      <c r="M14" s="178"/>
      <c r="N14" s="178"/>
      <c r="O14" s="178"/>
      <c r="P14" s="178"/>
      <c r="Q14" s="178"/>
      <c r="R14" s="178"/>
      <c r="S14" s="178"/>
      <c r="T14" s="618"/>
      <c r="U14" s="618"/>
      <c r="V14" s="618"/>
      <c r="W14" s="618"/>
      <c r="X14" s="618"/>
      <c r="Y14" s="618"/>
      <c r="Z14" s="618"/>
      <c r="AA14" s="618"/>
      <c r="AB14" s="618"/>
      <c r="AC14" s="61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78"/>
      <c r="IW14" s="178"/>
    </row>
    <row r="15" spans="1:257" ht="15.6" customHeight="1" x14ac:dyDescent="0.2">
      <c r="A15" s="188" t="s">
        <v>0</v>
      </c>
      <c r="B15" s="582"/>
      <c r="C15" s="583"/>
      <c r="D15" s="573"/>
      <c r="E15" s="571"/>
      <c r="F15" s="568"/>
      <c r="G15" s="566"/>
      <c r="H15" s="575">
        <f>D15*E15*F15/12*G15</f>
        <v>0</v>
      </c>
      <c r="I15" s="589">
        <f>(D15*F15/12*G15)+(D15*E15*F15/12*G15)</f>
        <v>0</v>
      </c>
      <c r="J15" s="185"/>
      <c r="K15" s="178"/>
      <c r="L15" s="189"/>
      <c r="M15" s="189"/>
      <c r="N15" s="189"/>
      <c r="O15" s="190"/>
      <c r="P15" s="191"/>
      <c r="Q15" s="190"/>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c r="IW15" s="178"/>
    </row>
    <row r="16" spans="1:257" ht="31.7" customHeight="1" thickBot="1" x14ac:dyDescent="0.25">
      <c r="A16" s="192" t="s">
        <v>48</v>
      </c>
      <c r="B16" s="587"/>
      <c r="C16" s="588"/>
      <c r="D16" s="574"/>
      <c r="E16" s="572"/>
      <c r="F16" s="569"/>
      <c r="G16" s="567"/>
      <c r="H16" s="576"/>
      <c r="I16" s="590"/>
      <c r="J16" s="185"/>
      <c r="K16" s="193"/>
      <c r="L16" s="178"/>
      <c r="M16" s="178"/>
      <c r="N16" s="178"/>
      <c r="O16" s="178"/>
      <c r="P16" s="178"/>
      <c r="Q16" s="178"/>
      <c r="R16" s="178"/>
      <c r="S16" s="178"/>
      <c r="T16" s="618"/>
      <c r="U16" s="618"/>
      <c r="V16" s="618"/>
      <c r="W16" s="618"/>
      <c r="X16" s="618"/>
      <c r="Y16" s="618"/>
      <c r="Z16" s="618"/>
      <c r="AA16" s="618"/>
      <c r="AB16" s="618"/>
      <c r="AC16" s="61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c r="EQ16" s="178"/>
      <c r="ER16" s="178"/>
      <c r="ES16" s="178"/>
      <c r="ET16" s="178"/>
      <c r="EU16" s="178"/>
      <c r="EV16" s="178"/>
      <c r="EW16" s="178"/>
      <c r="EX16" s="178"/>
      <c r="EY16" s="178"/>
      <c r="EZ16" s="178"/>
      <c r="FA16" s="178"/>
      <c r="FB16" s="178"/>
      <c r="FC16" s="17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c r="IR16" s="178"/>
      <c r="IS16" s="178"/>
      <c r="IT16" s="178"/>
      <c r="IU16" s="178"/>
      <c r="IV16" s="178"/>
      <c r="IW16" s="178"/>
    </row>
    <row r="17" spans="1:257" x14ac:dyDescent="0.2">
      <c r="A17" s="188" t="s">
        <v>0</v>
      </c>
      <c r="B17" s="582"/>
      <c r="C17" s="583"/>
      <c r="D17" s="573"/>
      <c r="E17" s="571"/>
      <c r="F17" s="568"/>
      <c r="G17" s="566"/>
      <c r="H17" s="575">
        <f>D17*E17*F17/12*G17</f>
        <v>0</v>
      </c>
      <c r="I17" s="589">
        <f>(D17*F17/12*G17)+(D17*E17*F17/12*G17)</f>
        <v>0</v>
      </c>
      <c r="J17" s="185"/>
      <c r="K17" s="178"/>
      <c r="L17" s="189"/>
      <c r="M17" s="189"/>
      <c r="N17" s="189"/>
      <c r="O17" s="190"/>
      <c r="P17" s="191"/>
      <c r="Q17" s="190"/>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c r="EQ17" s="178"/>
      <c r="ER17" s="178"/>
      <c r="ES17" s="178"/>
      <c r="ET17" s="178"/>
      <c r="EU17" s="178"/>
      <c r="EV17" s="178"/>
      <c r="EW17" s="178"/>
      <c r="EX17" s="178"/>
      <c r="EY17" s="178"/>
      <c r="EZ17" s="178"/>
      <c r="FA17" s="178"/>
      <c r="FB17" s="178"/>
      <c r="FC17" s="17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c r="IR17" s="178"/>
      <c r="IS17" s="178"/>
      <c r="IT17" s="178"/>
      <c r="IU17" s="178"/>
      <c r="IV17" s="178"/>
      <c r="IW17" s="178"/>
    </row>
    <row r="18" spans="1:257" ht="31.15" customHeight="1" thickBot="1" x14ac:dyDescent="0.25">
      <c r="A18" s="192" t="s">
        <v>48</v>
      </c>
      <c r="B18" s="587"/>
      <c r="C18" s="588"/>
      <c r="D18" s="574"/>
      <c r="E18" s="572"/>
      <c r="F18" s="569"/>
      <c r="G18" s="567"/>
      <c r="H18" s="576"/>
      <c r="I18" s="590"/>
      <c r="J18" s="185"/>
      <c r="K18" s="193"/>
      <c r="L18" s="178"/>
      <c r="M18" s="178"/>
      <c r="N18" s="178"/>
      <c r="O18" s="178"/>
      <c r="P18" s="178"/>
      <c r="Q18" s="178"/>
      <c r="R18" s="178"/>
      <c r="S18" s="178"/>
      <c r="T18" s="618"/>
      <c r="U18" s="618"/>
      <c r="V18" s="618"/>
      <c r="W18" s="618"/>
      <c r="X18" s="618"/>
      <c r="Y18" s="618"/>
      <c r="Z18" s="618"/>
      <c r="AA18" s="618"/>
      <c r="AB18" s="618"/>
      <c r="AC18" s="61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c r="EQ18" s="178"/>
      <c r="ER18" s="178"/>
      <c r="ES18" s="178"/>
      <c r="ET18" s="178"/>
      <c r="EU18" s="178"/>
      <c r="EV18" s="178"/>
      <c r="EW18" s="178"/>
      <c r="EX18" s="178"/>
      <c r="EY18" s="178"/>
      <c r="EZ18" s="178"/>
      <c r="FA18" s="178"/>
      <c r="FB18" s="178"/>
      <c r="FC18" s="178"/>
      <c r="FD18" s="178"/>
      <c r="FE18" s="178"/>
      <c r="FF18" s="178"/>
      <c r="FG18" s="178"/>
      <c r="FH18" s="178"/>
      <c r="FI18" s="178"/>
      <c r="FJ18" s="178"/>
      <c r="FK18" s="178"/>
      <c r="FL18" s="178"/>
      <c r="FM18" s="178"/>
      <c r="FN18" s="178"/>
      <c r="FO18" s="178"/>
      <c r="FP18" s="178"/>
      <c r="FQ18" s="178"/>
      <c r="FR18" s="178"/>
      <c r="FS18" s="178"/>
      <c r="FT18" s="178"/>
      <c r="FU18" s="178"/>
      <c r="FV18" s="178"/>
      <c r="FW18" s="178"/>
      <c r="FX18" s="178"/>
      <c r="FY18" s="178"/>
      <c r="FZ18" s="178"/>
      <c r="GA18" s="178"/>
      <c r="GB18" s="178"/>
      <c r="GC18" s="178"/>
      <c r="GD18" s="178"/>
      <c r="GE18" s="178"/>
      <c r="GF18" s="178"/>
      <c r="GG18" s="178"/>
      <c r="GH18" s="178"/>
      <c r="GI18" s="178"/>
      <c r="GJ18" s="178"/>
      <c r="GK18" s="178"/>
      <c r="GL18" s="178"/>
      <c r="GM18" s="178"/>
      <c r="GN18" s="178"/>
      <c r="GO18" s="178"/>
      <c r="GP18" s="178"/>
      <c r="GQ18" s="178"/>
      <c r="GR18" s="178"/>
      <c r="GS18" s="178"/>
      <c r="GT18" s="178"/>
      <c r="GU18" s="178"/>
      <c r="GV18" s="178"/>
      <c r="GW18" s="178"/>
      <c r="GX18" s="178"/>
      <c r="GY18" s="178"/>
      <c r="GZ18" s="178"/>
      <c r="HA18" s="178"/>
      <c r="HB18" s="178"/>
      <c r="HC18" s="178"/>
      <c r="HD18" s="178"/>
      <c r="HE18" s="178"/>
      <c r="HF18" s="178"/>
      <c r="HG18" s="178"/>
      <c r="HH18" s="178"/>
      <c r="HI18" s="178"/>
      <c r="HJ18" s="178"/>
      <c r="HK18" s="178"/>
      <c r="HL18" s="178"/>
      <c r="HM18" s="178"/>
      <c r="HN18" s="178"/>
      <c r="HO18" s="178"/>
      <c r="HP18" s="178"/>
      <c r="HQ18" s="178"/>
      <c r="HR18" s="178"/>
      <c r="HS18" s="178"/>
      <c r="HT18" s="178"/>
      <c r="HU18" s="178"/>
      <c r="HV18" s="178"/>
      <c r="HW18" s="178"/>
      <c r="HX18" s="178"/>
      <c r="HY18" s="178"/>
      <c r="HZ18" s="178"/>
      <c r="IA18" s="178"/>
      <c r="IB18" s="178"/>
      <c r="IC18" s="178"/>
      <c r="ID18" s="178"/>
      <c r="IE18" s="178"/>
      <c r="IF18" s="178"/>
      <c r="IG18" s="178"/>
      <c r="IH18" s="178"/>
      <c r="II18" s="178"/>
      <c r="IJ18" s="178"/>
      <c r="IK18" s="178"/>
      <c r="IL18" s="178"/>
      <c r="IM18" s="178"/>
      <c r="IN18" s="178"/>
      <c r="IO18" s="178"/>
      <c r="IP18" s="178"/>
      <c r="IQ18" s="178"/>
      <c r="IR18" s="178"/>
      <c r="IS18" s="178"/>
      <c r="IT18" s="178"/>
      <c r="IU18" s="178"/>
      <c r="IV18" s="178"/>
      <c r="IW18" s="178"/>
    </row>
    <row r="19" spans="1:257" x14ac:dyDescent="0.2">
      <c r="A19" s="188" t="s">
        <v>0</v>
      </c>
      <c r="B19" s="582"/>
      <c r="C19" s="583"/>
      <c r="D19" s="573"/>
      <c r="E19" s="571"/>
      <c r="F19" s="568"/>
      <c r="G19" s="566"/>
      <c r="H19" s="575">
        <f>D19*E19*F19/12*G19</f>
        <v>0</v>
      </c>
      <c r="I19" s="589">
        <f>(D19*F19/12*G19)+(D19*E19*F19/12*G19)</f>
        <v>0</v>
      </c>
      <c r="J19" s="185"/>
      <c r="K19" s="178"/>
      <c r="L19" s="189"/>
      <c r="M19" s="189"/>
      <c r="N19" s="189"/>
      <c r="O19" s="190"/>
      <c r="P19" s="191"/>
      <c r="Q19" s="190"/>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c r="EQ19" s="178"/>
      <c r="ER19" s="178"/>
      <c r="ES19" s="178"/>
      <c r="ET19" s="178"/>
      <c r="EU19" s="178"/>
      <c r="EV19" s="178"/>
      <c r="EW19" s="178"/>
      <c r="EX19" s="178"/>
      <c r="EY19" s="178"/>
      <c r="EZ19" s="178"/>
      <c r="FA19" s="178"/>
      <c r="FB19" s="178"/>
      <c r="FC19" s="178"/>
      <c r="FD19" s="178"/>
      <c r="FE19" s="178"/>
      <c r="FF19" s="178"/>
      <c r="FG19" s="178"/>
      <c r="FH19" s="178"/>
      <c r="FI19" s="178"/>
      <c r="FJ19" s="178"/>
      <c r="FK19" s="178"/>
      <c r="FL19" s="178"/>
      <c r="FM19" s="178"/>
      <c r="FN19" s="178"/>
      <c r="FO19" s="178"/>
      <c r="FP19" s="178"/>
      <c r="FQ19" s="178"/>
      <c r="FR19" s="178"/>
      <c r="FS19" s="178"/>
      <c r="FT19" s="178"/>
      <c r="FU19" s="178"/>
      <c r="FV19" s="178"/>
      <c r="FW19" s="178"/>
      <c r="FX19" s="178"/>
      <c r="FY19" s="178"/>
      <c r="FZ19" s="178"/>
      <c r="GA19" s="178"/>
      <c r="GB19" s="178"/>
      <c r="GC19" s="178"/>
      <c r="GD19" s="178"/>
      <c r="GE19" s="178"/>
      <c r="GF19" s="178"/>
      <c r="GG19" s="178"/>
      <c r="GH19" s="178"/>
      <c r="GI19" s="178"/>
      <c r="GJ19" s="178"/>
      <c r="GK19" s="178"/>
      <c r="GL19" s="178"/>
      <c r="GM19" s="178"/>
      <c r="GN19" s="178"/>
      <c r="GO19" s="178"/>
      <c r="GP19" s="178"/>
      <c r="GQ19" s="178"/>
      <c r="GR19" s="178"/>
      <c r="GS19" s="178"/>
      <c r="GT19" s="178"/>
      <c r="GU19" s="178"/>
      <c r="GV19" s="178"/>
      <c r="GW19" s="178"/>
      <c r="GX19" s="178"/>
      <c r="GY19" s="178"/>
      <c r="GZ19" s="178"/>
      <c r="HA19" s="178"/>
      <c r="HB19" s="178"/>
      <c r="HC19" s="178"/>
      <c r="HD19" s="178"/>
      <c r="HE19" s="178"/>
      <c r="HF19" s="178"/>
      <c r="HG19" s="178"/>
      <c r="HH19" s="178"/>
      <c r="HI19" s="178"/>
      <c r="HJ19" s="178"/>
      <c r="HK19" s="178"/>
      <c r="HL19" s="178"/>
      <c r="HM19" s="178"/>
      <c r="HN19" s="178"/>
      <c r="HO19" s="178"/>
      <c r="HP19" s="178"/>
      <c r="HQ19" s="178"/>
      <c r="HR19" s="178"/>
      <c r="HS19" s="178"/>
      <c r="HT19" s="178"/>
      <c r="HU19" s="178"/>
      <c r="HV19" s="178"/>
      <c r="HW19" s="178"/>
      <c r="HX19" s="178"/>
      <c r="HY19" s="178"/>
      <c r="HZ19" s="178"/>
      <c r="IA19" s="178"/>
      <c r="IB19" s="178"/>
      <c r="IC19" s="178"/>
      <c r="ID19" s="178"/>
      <c r="IE19" s="178"/>
      <c r="IF19" s="178"/>
      <c r="IG19" s="178"/>
      <c r="IH19" s="178"/>
      <c r="II19" s="178"/>
      <c r="IJ19" s="178"/>
      <c r="IK19" s="178"/>
      <c r="IL19" s="178"/>
      <c r="IM19" s="178"/>
      <c r="IN19" s="178"/>
      <c r="IO19" s="178"/>
      <c r="IP19" s="178"/>
      <c r="IQ19" s="178"/>
      <c r="IR19" s="178"/>
      <c r="IS19" s="178"/>
      <c r="IT19" s="178"/>
      <c r="IU19" s="178"/>
      <c r="IV19" s="178"/>
      <c r="IW19" s="178"/>
    </row>
    <row r="20" spans="1:257" ht="31.7" customHeight="1" thickBot="1" x14ac:dyDescent="0.25">
      <c r="A20" s="192" t="s">
        <v>48</v>
      </c>
      <c r="B20" s="587"/>
      <c r="C20" s="588"/>
      <c r="D20" s="574"/>
      <c r="E20" s="572"/>
      <c r="F20" s="569"/>
      <c r="G20" s="567"/>
      <c r="H20" s="576"/>
      <c r="I20" s="590"/>
      <c r="J20" s="185"/>
      <c r="K20" s="193"/>
      <c r="L20" s="178"/>
      <c r="M20" s="178"/>
      <c r="N20" s="178"/>
      <c r="O20" s="178"/>
      <c r="P20" s="178"/>
      <c r="Q20" s="178"/>
      <c r="R20" s="178"/>
      <c r="S20" s="178"/>
      <c r="T20" s="618"/>
      <c r="U20" s="618"/>
      <c r="V20" s="618"/>
      <c r="W20" s="618"/>
      <c r="X20" s="618"/>
      <c r="Y20" s="618"/>
      <c r="Z20" s="618"/>
      <c r="AA20" s="618"/>
      <c r="AB20" s="618"/>
      <c r="AC20" s="61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c r="IW20" s="178"/>
    </row>
    <row r="21" spans="1:257" ht="15.6" customHeight="1" x14ac:dyDescent="0.2">
      <c r="A21" s="188" t="s">
        <v>0</v>
      </c>
      <c r="B21" s="582"/>
      <c r="C21" s="583"/>
      <c r="D21" s="573"/>
      <c r="E21" s="571"/>
      <c r="F21" s="568"/>
      <c r="G21" s="566"/>
      <c r="H21" s="575">
        <f>D21*E21*F21/12*G21</f>
        <v>0</v>
      </c>
      <c r="I21" s="589">
        <f>(D21*F21/12*G21)+(D21*E21*F21/12*G21)</f>
        <v>0</v>
      </c>
      <c r="J21" s="185"/>
      <c r="K21" s="178"/>
      <c r="L21" s="189"/>
      <c r="M21" s="189"/>
      <c r="N21" s="189"/>
      <c r="O21" s="190"/>
      <c r="P21" s="191"/>
      <c r="Q21" s="190"/>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c r="EQ21" s="178"/>
      <c r="ER21" s="178"/>
      <c r="ES21" s="178"/>
      <c r="ET21" s="178"/>
      <c r="EU21" s="178"/>
      <c r="EV21" s="178"/>
      <c r="EW21" s="178"/>
      <c r="EX21" s="178"/>
      <c r="EY21" s="178"/>
      <c r="EZ21" s="178"/>
      <c r="FA21" s="178"/>
      <c r="FB21" s="178"/>
      <c r="FC21" s="178"/>
      <c r="FD21" s="178"/>
      <c r="FE21" s="178"/>
      <c r="FF21" s="178"/>
      <c r="FG21" s="178"/>
      <c r="FH21" s="178"/>
      <c r="FI21" s="178"/>
      <c r="FJ21" s="178"/>
      <c r="FK21" s="178"/>
      <c r="FL21" s="178"/>
      <c r="FM21" s="178"/>
      <c r="FN21" s="178"/>
      <c r="FO21" s="178"/>
      <c r="FP21" s="178"/>
      <c r="FQ21" s="178"/>
      <c r="FR21" s="178"/>
      <c r="FS21" s="178"/>
      <c r="FT21" s="178"/>
      <c r="FU21" s="178"/>
      <c r="FV21" s="178"/>
      <c r="FW21" s="178"/>
      <c r="FX21" s="178"/>
      <c r="FY21" s="178"/>
      <c r="FZ21" s="178"/>
      <c r="GA21" s="178"/>
      <c r="GB21" s="178"/>
      <c r="GC21" s="178"/>
      <c r="GD21" s="178"/>
      <c r="GE21" s="178"/>
      <c r="GF21" s="178"/>
      <c r="GG21" s="178"/>
      <c r="GH21" s="178"/>
      <c r="GI21" s="178"/>
      <c r="GJ21" s="178"/>
      <c r="GK21" s="178"/>
      <c r="GL21" s="178"/>
      <c r="GM21" s="178"/>
      <c r="GN21" s="178"/>
      <c r="GO21" s="178"/>
      <c r="GP21" s="178"/>
      <c r="GQ21" s="178"/>
      <c r="GR21" s="178"/>
      <c r="GS21" s="178"/>
      <c r="GT21" s="178"/>
      <c r="GU21" s="178"/>
      <c r="GV21" s="178"/>
      <c r="GW21" s="178"/>
      <c r="GX21" s="178"/>
      <c r="GY21" s="178"/>
      <c r="GZ21" s="178"/>
      <c r="HA21" s="178"/>
      <c r="HB21" s="178"/>
      <c r="HC21" s="178"/>
      <c r="HD21" s="178"/>
      <c r="HE21" s="178"/>
      <c r="HF21" s="178"/>
      <c r="HG21" s="178"/>
      <c r="HH21" s="178"/>
      <c r="HI21" s="178"/>
      <c r="HJ21" s="178"/>
      <c r="HK21" s="178"/>
      <c r="HL21" s="178"/>
      <c r="HM21" s="178"/>
      <c r="HN21" s="178"/>
      <c r="HO21" s="178"/>
      <c r="HP21" s="178"/>
      <c r="HQ21" s="178"/>
      <c r="HR21" s="178"/>
      <c r="HS21" s="178"/>
      <c r="HT21" s="178"/>
      <c r="HU21" s="178"/>
      <c r="HV21" s="178"/>
      <c r="HW21" s="178"/>
      <c r="HX21" s="178"/>
      <c r="HY21" s="178"/>
      <c r="HZ21" s="178"/>
      <c r="IA21" s="178"/>
      <c r="IB21" s="178"/>
      <c r="IC21" s="178"/>
      <c r="ID21" s="178"/>
      <c r="IE21" s="178"/>
      <c r="IF21" s="178"/>
      <c r="IG21" s="178"/>
      <c r="IH21" s="178"/>
      <c r="II21" s="178"/>
      <c r="IJ21" s="178"/>
      <c r="IK21" s="178"/>
      <c r="IL21" s="178"/>
      <c r="IM21" s="178"/>
      <c r="IN21" s="178"/>
      <c r="IO21" s="178"/>
      <c r="IP21" s="178"/>
      <c r="IQ21" s="178"/>
      <c r="IR21" s="178"/>
      <c r="IS21" s="178"/>
      <c r="IT21" s="178"/>
      <c r="IU21" s="178"/>
      <c r="IV21" s="178"/>
      <c r="IW21" s="178"/>
    </row>
    <row r="22" spans="1:257" ht="31.7" customHeight="1" thickBot="1" x14ac:dyDescent="0.25">
      <c r="A22" s="192" t="s">
        <v>48</v>
      </c>
      <c r="B22" s="587"/>
      <c r="C22" s="588"/>
      <c r="D22" s="574"/>
      <c r="E22" s="572"/>
      <c r="F22" s="569"/>
      <c r="G22" s="567"/>
      <c r="H22" s="576"/>
      <c r="I22" s="590"/>
      <c r="J22" s="185"/>
      <c r="K22" s="193"/>
      <c r="L22" s="178"/>
      <c r="M22" s="178"/>
      <c r="N22" s="178"/>
      <c r="O22" s="178"/>
      <c r="P22" s="178"/>
      <c r="Q22" s="178"/>
      <c r="R22" s="178"/>
      <c r="S22" s="178"/>
      <c r="T22" s="618"/>
      <c r="U22" s="618"/>
      <c r="V22" s="618"/>
      <c r="W22" s="618"/>
      <c r="X22" s="618"/>
      <c r="Y22" s="618"/>
      <c r="Z22" s="618"/>
      <c r="AA22" s="618"/>
      <c r="AB22" s="618"/>
      <c r="AC22" s="61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c r="EQ22" s="178"/>
      <c r="ER22" s="178"/>
      <c r="ES22" s="178"/>
      <c r="ET22" s="178"/>
      <c r="EU22" s="178"/>
      <c r="EV22" s="178"/>
      <c r="EW22" s="178"/>
      <c r="EX22" s="178"/>
      <c r="EY22" s="178"/>
      <c r="EZ22" s="178"/>
      <c r="FA22" s="178"/>
      <c r="FB22" s="178"/>
      <c r="FC22" s="178"/>
      <c r="FD22" s="178"/>
      <c r="FE22" s="178"/>
      <c r="FF22" s="178"/>
      <c r="FG22" s="178"/>
      <c r="FH22" s="178"/>
      <c r="FI22" s="178"/>
      <c r="FJ22" s="178"/>
      <c r="FK22" s="178"/>
      <c r="FL22" s="178"/>
      <c r="FM22" s="178"/>
      <c r="FN22" s="178"/>
      <c r="FO22" s="178"/>
      <c r="FP22" s="178"/>
      <c r="FQ22" s="178"/>
      <c r="FR22" s="178"/>
      <c r="FS22" s="178"/>
      <c r="FT22" s="178"/>
      <c r="FU22" s="178"/>
      <c r="FV22" s="178"/>
      <c r="FW22" s="178"/>
      <c r="FX22" s="178"/>
      <c r="FY22" s="178"/>
      <c r="FZ22" s="178"/>
      <c r="GA22" s="178"/>
      <c r="GB22" s="178"/>
      <c r="GC22" s="178"/>
      <c r="GD22" s="178"/>
      <c r="GE22" s="178"/>
      <c r="GF22" s="178"/>
      <c r="GG22" s="178"/>
      <c r="GH22" s="178"/>
      <c r="GI22" s="178"/>
      <c r="GJ22" s="178"/>
      <c r="GK22" s="178"/>
      <c r="GL22" s="178"/>
      <c r="GM22" s="178"/>
      <c r="GN22" s="178"/>
      <c r="GO22" s="178"/>
      <c r="GP22" s="178"/>
      <c r="GQ22" s="178"/>
      <c r="GR22" s="178"/>
      <c r="GS22" s="178"/>
      <c r="GT22" s="178"/>
      <c r="GU22" s="178"/>
      <c r="GV22" s="178"/>
      <c r="GW22" s="178"/>
      <c r="GX22" s="178"/>
      <c r="GY22" s="178"/>
      <c r="GZ22" s="178"/>
      <c r="HA22" s="178"/>
      <c r="HB22" s="178"/>
      <c r="HC22" s="178"/>
      <c r="HD22" s="178"/>
      <c r="HE22" s="178"/>
      <c r="HF22" s="178"/>
      <c r="HG22" s="178"/>
      <c r="HH22" s="178"/>
      <c r="HI22" s="178"/>
      <c r="HJ22" s="178"/>
      <c r="HK22" s="178"/>
      <c r="HL22" s="178"/>
      <c r="HM22" s="178"/>
      <c r="HN22" s="178"/>
      <c r="HO22" s="178"/>
      <c r="HP22" s="178"/>
      <c r="HQ22" s="178"/>
      <c r="HR22" s="178"/>
      <c r="HS22" s="178"/>
      <c r="HT22" s="178"/>
      <c r="HU22" s="178"/>
      <c r="HV22" s="178"/>
      <c r="HW22" s="178"/>
      <c r="HX22" s="178"/>
      <c r="HY22" s="178"/>
      <c r="HZ22" s="178"/>
      <c r="IA22" s="178"/>
      <c r="IB22" s="178"/>
      <c r="IC22" s="178"/>
      <c r="ID22" s="178"/>
      <c r="IE22" s="178"/>
      <c r="IF22" s="178"/>
      <c r="IG22" s="178"/>
      <c r="IH22" s="178"/>
      <c r="II22" s="178"/>
      <c r="IJ22" s="178"/>
      <c r="IK22" s="178"/>
      <c r="IL22" s="178"/>
      <c r="IM22" s="178"/>
      <c r="IN22" s="178"/>
      <c r="IO22" s="178"/>
      <c r="IP22" s="178"/>
      <c r="IQ22" s="178"/>
      <c r="IR22" s="178"/>
      <c r="IS22" s="178"/>
      <c r="IT22" s="178"/>
      <c r="IU22" s="178"/>
      <c r="IV22" s="178"/>
      <c r="IW22" s="178"/>
    </row>
    <row r="23" spans="1:257" x14ac:dyDescent="0.2">
      <c r="A23" s="188" t="s">
        <v>0</v>
      </c>
      <c r="B23" s="582"/>
      <c r="C23" s="583"/>
      <c r="D23" s="573"/>
      <c r="E23" s="571"/>
      <c r="F23" s="568"/>
      <c r="G23" s="566"/>
      <c r="H23" s="575">
        <f>D23*E23*F23/12*G23</f>
        <v>0</v>
      </c>
      <c r="I23" s="589">
        <f>(D23*F23/12*G23)+(D23*E23*F23/12*G23)</f>
        <v>0</v>
      </c>
      <c r="J23" s="185"/>
      <c r="K23" s="178"/>
      <c r="L23" s="189"/>
      <c r="M23" s="189"/>
      <c r="N23" s="189"/>
      <c r="O23" s="190"/>
      <c r="P23" s="191"/>
      <c r="Q23" s="190"/>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c r="EQ23" s="178"/>
      <c r="ER23" s="178"/>
      <c r="ES23" s="178"/>
      <c r="ET23" s="178"/>
      <c r="EU23" s="178"/>
      <c r="EV23" s="178"/>
      <c r="EW23" s="178"/>
      <c r="EX23" s="178"/>
      <c r="EY23" s="178"/>
      <c r="EZ23" s="178"/>
      <c r="FA23" s="178"/>
      <c r="FB23" s="178"/>
      <c r="FC23" s="178"/>
      <c r="FD23" s="178"/>
      <c r="FE23" s="178"/>
      <c r="FF23" s="178"/>
      <c r="FG23" s="178"/>
      <c r="FH23" s="178"/>
      <c r="FI23" s="178"/>
      <c r="FJ23" s="178"/>
      <c r="FK23" s="178"/>
      <c r="FL23" s="178"/>
      <c r="FM23" s="178"/>
      <c r="FN23" s="178"/>
      <c r="FO23" s="178"/>
      <c r="FP23" s="178"/>
      <c r="FQ23" s="178"/>
      <c r="FR23" s="178"/>
      <c r="FS23" s="178"/>
      <c r="FT23" s="178"/>
      <c r="FU23" s="178"/>
      <c r="FV23" s="178"/>
      <c r="FW23" s="178"/>
      <c r="FX23" s="178"/>
      <c r="FY23" s="178"/>
      <c r="FZ23" s="178"/>
      <c r="GA23" s="178"/>
      <c r="GB23" s="178"/>
      <c r="GC23" s="178"/>
      <c r="GD23" s="178"/>
      <c r="GE23" s="178"/>
      <c r="GF23" s="178"/>
      <c r="GG23" s="178"/>
      <c r="GH23" s="178"/>
      <c r="GI23" s="178"/>
      <c r="GJ23" s="178"/>
      <c r="GK23" s="178"/>
      <c r="GL23" s="178"/>
      <c r="GM23" s="178"/>
      <c r="GN23" s="178"/>
      <c r="GO23" s="178"/>
      <c r="GP23" s="178"/>
      <c r="GQ23" s="178"/>
      <c r="GR23" s="178"/>
      <c r="GS23" s="178"/>
      <c r="GT23" s="178"/>
      <c r="GU23" s="178"/>
      <c r="GV23" s="178"/>
      <c r="GW23" s="178"/>
      <c r="GX23" s="178"/>
      <c r="GY23" s="178"/>
      <c r="GZ23" s="178"/>
      <c r="HA23" s="178"/>
      <c r="HB23" s="178"/>
      <c r="HC23" s="178"/>
      <c r="HD23" s="178"/>
      <c r="HE23" s="178"/>
      <c r="HF23" s="178"/>
      <c r="HG23" s="178"/>
      <c r="HH23" s="178"/>
      <c r="HI23" s="178"/>
      <c r="HJ23" s="178"/>
      <c r="HK23" s="178"/>
      <c r="HL23" s="178"/>
      <c r="HM23" s="178"/>
      <c r="HN23" s="178"/>
      <c r="HO23" s="178"/>
      <c r="HP23" s="178"/>
      <c r="HQ23" s="178"/>
      <c r="HR23" s="178"/>
      <c r="HS23" s="178"/>
      <c r="HT23" s="178"/>
      <c r="HU23" s="178"/>
      <c r="HV23" s="178"/>
      <c r="HW23" s="178"/>
      <c r="HX23" s="178"/>
      <c r="HY23" s="178"/>
      <c r="HZ23" s="178"/>
      <c r="IA23" s="178"/>
      <c r="IB23" s="178"/>
      <c r="IC23" s="178"/>
      <c r="ID23" s="178"/>
      <c r="IE23" s="178"/>
      <c r="IF23" s="178"/>
      <c r="IG23" s="178"/>
      <c r="IH23" s="178"/>
      <c r="II23" s="178"/>
      <c r="IJ23" s="178"/>
      <c r="IK23" s="178"/>
      <c r="IL23" s="178"/>
      <c r="IM23" s="178"/>
      <c r="IN23" s="178"/>
      <c r="IO23" s="178"/>
      <c r="IP23" s="178"/>
      <c r="IQ23" s="178"/>
      <c r="IR23" s="178"/>
      <c r="IS23" s="178"/>
      <c r="IT23" s="178"/>
      <c r="IU23" s="178"/>
      <c r="IV23" s="178"/>
      <c r="IW23" s="178"/>
    </row>
    <row r="24" spans="1:257" ht="31.15" customHeight="1" thickBot="1" x14ac:dyDescent="0.25">
      <c r="A24" s="192" t="s">
        <v>48</v>
      </c>
      <c r="B24" s="587"/>
      <c r="C24" s="588"/>
      <c r="D24" s="574"/>
      <c r="E24" s="572"/>
      <c r="F24" s="569"/>
      <c r="G24" s="567"/>
      <c r="H24" s="576"/>
      <c r="I24" s="590"/>
      <c r="J24" s="185"/>
      <c r="K24" s="193"/>
      <c r="L24" s="178"/>
      <c r="M24" s="178"/>
      <c r="N24" s="178"/>
      <c r="O24" s="178"/>
      <c r="P24" s="178"/>
      <c r="Q24" s="178"/>
      <c r="R24" s="178"/>
      <c r="S24" s="178"/>
      <c r="T24" s="618"/>
      <c r="U24" s="618"/>
      <c r="V24" s="618"/>
      <c r="W24" s="618"/>
      <c r="X24" s="618"/>
      <c r="Y24" s="618"/>
      <c r="Z24" s="618"/>
      <c r="AA24" s="618"/>
      <c r="AB24" s="618"/>
      <c r="AC24" s="61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c r="EQ24" s="178"/>
      <c r="ER24" s="178"/>
      <c r="ES24" s="178"/>
      <c r="ET24" s="178"/>
      <c r="EU24" s="178"/>
      <c r="EV24" s="178"/>
      <c r="EW24" s="178"/>
      <c r="EX24" s="178"/>
      <c r="EY24" s="178"/>
      <c r="EZ24" s="178"/>
      <c r="FA24" s="178"/>
      <c r="FB24" s="178"/>
      <c r="FC24" s="178"/>
      <c r="FD24" s="178"/>
      <c r="FE24" s="178"/>
      <c r="FF24" s="178"/>
      <c r="FG24" s="178"/>
      <c r="FH24" s="178"/>
      <c r="FI24" s="178"/>
      <c r="FJ24" s="178"/>
      <c r="FK24" s="178"/>
      <c r="FL24" s="178"/>
      <c r="FM24" s="178"/>
      <c r="FN24" s="178"/>
      <c r="FO24" s="178"/>
      <c r="FP24" s="178"/>
      <c r="FQ24" s="178"/>
      <c r="FR24" s="178"/>
      <c r="FS24" s="178"/>
      <c r="FT24" s="178"/>
      <c r="FU24" s="178"/>
      <c r="FV24" s="178"/>
      <c r="FW24" s="178"/>
      <c r="FX24" s="178"/>
      <c r="FY24" s="178"/>
      <c r="FZ24" s="178"/>
      <c r="GA24" s="178"/>
      <c r="GB24" s="178"/>
      <c r="GC24" s="178"/>
      <c r="GD24" s="178"/>
      <c r="GE24" s="178"/>
      <c r="GF24" s="178"/>
      <c r="GG24" s="178"/>
      <c r="GH24" s="178"/>
      <c r="GI24" s="178"/>
      <c r="GJ24" s="178"/>
      <c r="GK24" s="178"/>
      <c r="GL24" s="178"/>
      <c r="GM24" s="178"/>
      <c r="GN24" s="178"/>
      <c r="GO24" s="178"/>
      <c r="GP24" s="178"/>
      <c r="GQ24" s="178"/>
      <c r="GR24" s="178"/>
      <c r="GS24" s="178"/>
      <c r="GT24" s="178"/>
      <c r="GU24" s="178"/>
      <c r="GV24" s="178"/>
      <c r="GW24" s="178"/>
      <c r="GX24" s="178"/>
      <c r="GY24" s="178"/>
      <c r="GZ24" s="178"/>
      <c r="HA24" s="178"/>
      <c r="HB24" s="178"/>
      <c r="HC24" s="178"/>
      <c r="HD24" s="178"/>
      <c r="HE24" s="178"/>
      <c r="HF24" s="178"/>
      <c r="HG24" s="178"/>
      <c r="HH24" s="178"/>
      <c r="HI24" s="178"/>
      <c r="HJ24" s="178"/>
      <c r="HK24" s="178"/>
      <c r="HL24" s="178"/>
      <c r="HM24" s="178"/>
      <c r="HN24" s="178"/>
      <c r="HO24" s="178"/>
      <c r="HP24" s="178"/>
      <c r="HQ24" s="178"/>
      <c r="HR24" s="178"/>
      <c r="HS24" s="178"/>
      <c r="HT24" s="178"/>
      <c r="HU24" s="178"/>
      <c r="HV24" s="178"/>
      <c r="HW24" s="178"/>
      <c r="HX24" s="178"/>
      <c r="HY24" s="178"/>
      <c r="HZ24" s="178"/>
      <c r="IA24" s="178"/>
      <c r="IB24" s="178"/>
      <c r="IC24" s="178"/>
      <c r="ID24" s="178"/>
      <c r="IE24" s="178"/>
      <c r="IF24" s="178"/>
      <c r="IG24" s="178"/>
      <c r="IH24" s="178"/>
      <c r="II24" s="178"/>
      <c r="IJ24" s="178"/>
      <c r="IK24" s="178"/>
      <c r="IL24" s="178"/>
      <c r="IM24" s="178"/>
      <c r="IN24" s="178"/>
      <c r="IO24" s="178"/>
      <c r="IP24" s="178"/>
      <c r="IQ24" s="178"/>
      <c r="IR24" s="178"/>
      <c r="IS24" s="178"/>
      <c r="IT24" s="178"/>
      <c r="IU24" s="178"/>
      <c r="IV24" s="178"/>
      <c r="IW24" s="178"/>
    </row>
    <row r="25" spans="1:257" x14ac:dyDescent="0.2">
      <c r="A25" s="188" t="s">
        <v>0</v>
      </c>
      <c r="B25" s="582"/>
      <c r="C25" s="583"/>
      <c r="D25" s="573"/>
      <c r="E25" s="571"/>
      <c r="F25" s="568"/>
      <c r="G25" s="566"/>
      <c r="H25" s="575">
        <f>D25*E25*F25/12*G25</f>
        <v>0</v>
      </c>
      <c r="I25" s="589">
        <f>(D25*F25/12*G25)+(D25*E25*F25/12*G25)</f>
        <v>0</v>
      </c>
      <c r="J25" s="185"/>
      <c r="K25" s="178"/>
      <c r="L25" s="189"/>
      <c r="M25" s="189"/>
      <c r="N25" s="189"/>
      <c r="O25" s="190"/>
      <c r="P25" s="191"/>
      <c r="Q25" s="190"/>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c r="EQ25" s="178"/>
      <c r="ER25" s="178"/>
      <c r="ES25" s="178"/>
      <c r="ET25" s="178"/>
      <c r="EU25" s="178"/>
      <c r="EV25" s="178"/>
      <c r="EW25" s="178"/>
      <c r="EX25" s="178"/>
      <c r="EY25" s="178"/>
      <c r="EZ25" s="178"/>
      <c r="FA25" s="178"/>
      <c r="FB25" s="178"/>
      <c r="FC25" s="178"/>
      <c r="FD25" s="178"/>
      <c r="FE25" s="178"/>
      <c r="FF25" s="178"/>
      <c r="FG25" s="178"/>
      <c r="FH25" s="178"/>
      <c r="FI25" s="178"/>
      <c r="FJ25" s="178"/>
      <c r="FK25" s="178"/>
      <c r="FL25" s="178"/>
      <c r="FM25" s="178"/>
      <c r="FN25" s="178"/>
      <c r="FO25" s="178"/>
      <c r="FP25" s="178"/>
      <c r="FQ25" s="178"/>
      <c r="FR25" s="178"/>
      <c r="FS25" s="178"/>
      <c r="FT25" s="178"/>
      <c r="FU25" s="178"/>
      <c r="FV25" s="178"/>
      <c r="FW25" s="178"/>
      <c r="FX25" s="178"/>
      <c r="FY25" s="178"/>
      <c r="FZ25" s="178"/>
      <c r="GA25" s="178"/>
      <c r="GB25" s="178"/>
      <c r="GC25" s="178"/>
      <c r="GD25" s="178"/>
      <c r="GE25" s="178"/>
      <c r="GF25" s="178"/>
      <c r="GG25" s="178"/>
      <c r="GH25" s="178"/>
      <c r="GI25" s="178"/>
      <c r="GJ25" s="178"/>
      <c r="GK25" s="178"/>
      <c r="GL25" s="178"/>
      <c r="GM25" s="178"/>
      <c r="GN25" s="178"/>
      <c r="GO25" s="178"/>
      <c r="GP25" s="178"/>
      <c r="GQ25" s="178"/>
      <c r="GR25" s="178"/>
      <c r="GS25" s="178"/>
      <c r="GT25" s="178"/>
      <c r="GU25" s="178"/>
      <c r="GV25" s="178"/>
      <c r="GW25" s="178"/>
      <c r="GX25" s="178"/>
      <c r="GY25" s="178"/>
      <c r="GZ25" s="178"/>
      <c r="HA25" s="178"/>
      <c r="HB25" s="178"/>
      <c r="HC25" s="178"/>
      <c r="HD25" s="178"/>
      <c r="HE25" s="178"/>
      <c r="HF25" s="178"/>
      <c r="HG25" s="178"/>
      <c r="HH25" s="178"/>
      <c r="HI25" s="178"/>
      <c r="HJ25" s="178"/>
      <c r="HK25" s="178"/>
      <c r="HL25" s="178"/>
      <c r="HM25" s="178"/>
      <c r="HN25" s="178"/>
      <c r="HO25" s="178"/>
      <c r="HP25" s="178"/>
      <c r="HQ25" s="178"/>
      <c r="HR25" s="178"/>
      <c r="HS25" s="178"/>
      <c r="HT25" s="178"/>
      <c r="HU25" s="178"/>
      <c r="HV25" s="178"/>
      <c r="HW25" s="178"/>
      <c r="HX25" s="178"/>
      <c r="HY25" s="178"/>
      <c r="HZ25" s="178"/>
      <c r="IA25" s="178"/>
      <c r="IB25" s="178"/>
      <c r="IC25" s="178"/>
      <c r="ID25" s="178"/>
      <c r="IE25" s="178"/>
      <c r="IF25" s="178"/>
      <c r="IG25" s="178"/>
      <c r="IH25" s="178"/>
      <c r="II25" s="178"/>
      <c r="IJ25" s="178"/>
      <c r="IK25" s="178"/>
      <c r="IL25" s="178"/>
      <c r="IM25" s="178"/>
      <c r="IN25" s="178"/>
      <c r="IO25" s="178"/>
      <c r="IP25" s="178"/>
      <c r="IQ25" s="178"/>
      <c r="IR25" s="178"/>
      <c r="IS25" s="178"/>
      <c r="IT25" s="178"/>
      <c r="IU25" s="178"/>
      <c r="IV25" s="178"/>
      <c r="IW25" s="178"/>
    </row>
    <row r="26" spans="1:257" ht="32.25" customHeight="1" thickBot="1" x14ac:dyDescent="0.25">
      <c r="A26" s="192" t="s">
        <v>48</v>
      </c>
      <c r="B26" s="587"/>
      <c r="C26" s="588"/>
      <c r="D26" s="574"/>
      <c r="E26" s="572"/>
      <c r="F26" s="569"/>
      <c r="G26" s="567"/>
      <c r="H26" s="576"/>
      <c r="I26" s="590"/>
      <c r="J26" s="185"/>
      <c r="K26" s="193"/>
      <c r="L26" s="178"/>
      <c r="M26" s="178"/>
      <c r="N26" s="178"/>
      <c r="O26" s="178"/>
      <c r="P26" s="178"/>
      <c r="Q26" s="178"/>
      <c r="R26" s="178"/>
      <c r="S26" s="178"/>
      <c r="T26" s="618"/>
      <c r="U26" s="618"/>
      <c r="V26" s="618"/>
      <c r="W26" s="618"/>
      <c r="X26" s="618"/>
      <c r="Y26" s="618"/>
      <c r="Z26" s="618"/>
      <c r="AA26" s="618"/>
      <c r="AB26" s="618"/>
      <c r="AC26" s="61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78"/>
      <c r="CN26" s="178"/>
      <c r="CO26" s="178"/>
      <c r="CP26" s="178"/>
      <c r="CQ26" s="178"/>
      <c r="CR26" s="178"/>
      <c r="CS26" s="178"/>
      <c r="CT26" s="178"/>
      <c r="CU26" s="178"/>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8"/>
      <c r="EM26" s="178"/>
      <c r="EN26" s="178"/>
      <c r="EO26" s="178"/>
      <c r="EP26" s="178"/>
      <c r="EQ26" s="178"/>
      <c r="ER26" s="178"/>
      <c r="ES26" s="178"/>
      <c r="ET26" s="178"/>
      <c r="EU26" s="178"/>
      <c r="EV26" s="178"/>
      <c r="EW26" s="178"/>
      <c r="EX26" s="178"/>
      <c r="EY26" s="178"/>
      <c r="EZ26" s="178"/>
      <c r="FA26" s="178"/>
      <c r="FB26" s="178"/>
      <c r="FC26" s="178"/>
      <c r="FD26" s="178"/>
      <c r="FE26" s="178"/>
      <c r="FF26" s="178"/>
      <c r="FG26" s="178"/>
      <c r="FH26" s="178"/>
      <c r="FI26" s="178"/>
      <c r="FJ26" s="178"/>
      <c r="FK26" s="178"/>
      <c r="FL26" s="178"/>
      <c r="FM26" s="178"/>
      <c r="FN26" s="178"/>
      <c r="FO26" s="178"/>
      <c r="FP26" s="178"/>
      <c r="FQ26" s="178"/>
      <c r="FR26" s="178"/>
      <c r="FS26" s="178"/>
      <c r="FT26" s="178"/>
      <c r="FU26" s="178"/>
      <c r="FV26" s="178"/>
      <c r="FW26" s="178"/>
      <c r="FX26" s="178"/>
      <c r="FY26" s="178"/>
      <c r="FZ26" s="178"/>
      <c r="GA26" s="178"/>
      <c r="GB26" s="178"/>
      <c r="GC26" s="178"/>
      <c r="GD26" s="178"/>
      <c r="GE26" s="178"/>
      <c r="GF26" s="178"/>
      <c r="GG26" s="178"/>
      <c r="GH26" s="178"/>
      <c r="GI26" s="178"/>
      <c r="GJ26" s="178"/>
      <c r="GK26" s="178"/>
      <c r="GL26" s="178"/>
      <c r="GM26" s="178"/>
      <c r="GN26" s="178"/>
      <c r="GO26" s="178"/>
      <c r="GP26" s="178"/>
      <c r="GQ26" s="178"/>
      <c r="GR26" s="178"/>
      <c r="GS26" s="178"/>
      <c r="GT26" s="178"/>
      <c r="GU26" s="178"/>
      <c r="GV26" s="178"/>
      <c r="GW26" s="178"/>
      <c r="GX26" s="178"/>
      <c r="GY26" s="178"/>
      <c r="GZ26" s="178"/>
      <c r="HA26" s="178"/>
      <c r="HB26" s="178"/>
      <c r="HC26" s="178"/>
      <c r="HD26" s="178"/>
      <c r="HE26" s="178"/>
      <c r="HF26" s="178"/>
      <c r="HG26" s="178"/>
      <c r="HH26" s="178"/>
      <c r="HI26" s="178"/>
      <c r="HJ26" s="178"/>
      <c r="HK26" s="178"/>
      <c r="HL26" s="178"/>
      <c r="HM26" s="178"/>
      <c r="HN26" s="178"/>
      <c r="HO26" s="178"/>
      <c r="HP26" s="178"/>
      <c r="HQ26" s="178"/>
      <c r="HR26" s="178"/>
      <c r="HS26" s="178"/>
      <c r="HT26" s="178"/>
      <c r="HU26" s="178"/>
      <c r="HV26" s="178"/>
      <c r="HW26" s="178"/>
      <c r="HX26" s="178"/>
      <c r="HY26" s="178"/>
      <c r="HZ26" s="178"/>
      <c r="IA26" s="178"/>
      <c r="IB26" s="178"/>
      <c r="IC26" s="178"/>
      <c r="ID26" s="178"/>
      <c r="IE26" s="178"/>
      <c r="IF26" s="178"/>
      <c r="IG26" s="178"/>
      <c r="IH26" s="178"/>
      <c r="II26" s="178"/>
      <c r="IJ26" s="178"/>
      <c r="IK26" s="178"/>
      <c r="IL26" s="178"/>
      <c r="IM26" s="178"/>
      <c r="IN26" s="178"/>
      <c r="IO26" s="178"/>
      <c r="IP26" s="178"/>
      <c r="IQ26" s="178"/>
      <c r="IR26" s="178"/>
      <c r="IS26" s="178"/>
      <c r="IT26" s="178"/>
      <c r="IU26" s="178"/>
      <c r="IV26" s="178"/>
      <c r="IW26" s="178"/>
    </row>
    <row r="27" spans="1:257" x14ac:dyDescent="0.2">
      <c r="A27" s="188" t="s">
        <v>0</v>
      </c>
      <c r="B27" s="582"/>
      <c r="C27" s="583"/>
      <c r="D27" s="573"/>
      <c r="E27" s="571"/>
      <c r="F27" s="568"/>
      <c r="G27" s="566"/>
      <c r="H27" s="575">
        <f>D27*E27*F27/12*G27</f>
        <v>0</v>
      </c>
      <c r="I27" s="589">
        <f>(D27*F27/12*G27)+(D27*E27*F27/12*G27)</f>
        <v>0</v>
      </c>
      <c r="J27" s="185"/>
      <c r="K27" s="193"/>
      <c r="L27" s="178"/>
      <c r="M27" s="178"/>
      <c r="N27" s="178"/>
      <c r="O27" s="178"/>
      <c r="P27" s="178"/>
      <c r="Q27" s="178"/>
      <c r="R27" s="178"/>
      <c r="S27" s="178"/>
      <c r="T27" s="194"/>
      <c r="U27" s="194"/>
      <c r="V27" s="194"/>
      <c r="W27" s="194"/>
      <c r="X27" s="194"/>
      <c r="Y27" s="194"/>
      <c r="Z27" s="194"/>
      <c r="AA27" s="194"/>
      <c r="AB27" s="194"/>
      <c r="AC27" s="194"/>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DW27" s="178"/>
      <c r="DX27" s="178"/>
      <c r="DY27" s="178"/>
      <c r="DZ27" s="178"/>
      <c r="EA27" s="178"/>
      <c r="EB27" s="178"/>
      <c r="EC27" s="178"/>
      <c r="ED27" s="178"/>
      <c r="EE27" s="178"/>
      <c r="EF27" s="178"/>
      <c r="EG27" s="178"/>
      <c r="EH27" s="178"/>
      <c r="EI27" s="178"/>
      <c r="EJ27" s="178"/>
      <c r="EK27" s="178"/>
      <c r="EL27" s="178"/>
      <c r="EM27" s="178"/>
      <c r="EN27" s="178"/>
      <c r="EO27" s="178"/>
      <c r="EP27" s="178"/>
      <c r="EQ27" s="178"/>
      <c r="ER27" s="178"/>
      <c r="ES27" s="178"/>
      <c r="ET27" s="178"/>
      <c r="EU27" s="178"/>
      <c r="EV27" s="178"/>
      <c r="EW27" s="178"/>
      <c r="EX27" s="178"/>
      <c r="EY27" s="178"/>
      <c r="EZ27" s="178"/>
      <c r="FA27" s="178"/>
      <c r="FB27" s="178"/>
      <c r="FC27" s="178"/>
      <c r="FD27" s="178"/>
      <c r="FE27" s="178"/>
      <c r="FF27" s="178"/>
      <c r="FG27" s="178"/>
      <c r="FH27" s="178"/>
      <c r="FI27" s="178"/>
      <c r="FJ27" s="178"/>
      <c r="FK27" s="178"/>
      <c r="FL27" s="178"/>
      <c r="FM27" s="178"/>
      <c r="FN27" s="178"/>
      <c r="FO27" s="178"/>
      <c r="FP27" s="178"/>
      <c r="FQ27" s="178"/>
      <c r="FR27" s="178"/>
      <c r="FS27" s="178"/>
      <c r="FT27" s="178"/>
      <c r="FU27" s="178"/>
      <c r="FV27" s="178"/>
      <c r="FW27" s="178"/>
      <c r="FX27" s="178"/>
      <c r="FY27" s="178"/>
      <c r="FZ27" s="178"/>
      <c r="GA27" s="178"/>
      <c r="GB27" s="178"/>
      <c r="GC27" s="178"/>
      <c r="GD27" s="178"/>
      <c r="GE27" s="178"/>
      <c r="GF27" s="178"/>
      <c r="GG27" s="178"/>
      <c r="GH27" s="178"/>
      <c r="GI27" s="178"/>
      <c r="GJ27" s="178"/>
      <c r="GK27" s="178"/>
      <c r="GL27" s="178"/>
      <c r="GM27" s="178"/>
      <c r="GN27" s="178"/>
      <c r="GO27" s="178"/>
      <c r="GP27" s="178"/>
      <c r="GQ27" s="178"/>
      <c r="GR27" s="178"/>
      <c r="GS27" s="178"/>
      <c r="GT27" s="178"/>
      <c r="GU27" s="178"/>
      <c r="GV27" s="178"/>
      <c r="GW27" s="178"/>
      <c r="GX27" s="178"/>
      <c r="GY27" s="178"/>
      <c r="GZ27" s="178"/>
      <c r="HA27" s="178"/>
      <c r="HB27" s="178"/>
      <c r="HC27" s="178"/>
      <c r="HD27" s="178"/>
      <c r="HE27" s="178"/>
      <c r="HF27" s="178"/>
      <c r="HG27" s="178"/>
      <c r="HH27" s="178"/>
      <c r="HI27" s="178"/>
      <c r="HJ27" s="178"/>
      <c r="HK27" s="178"/>
      <c r="HL27" s="178"/>
      <c r="HM27" s="178"/>
      <c r="HN27" s="178"/>
      <c r="HO27" s="178"/>
      <c r="HP27" s="178"/>
      <c r="HQ27" s="178"/>
      <c r="HR27" s="178"/>
      <c r="HS27" s="178"/>
      <c r="HT27" s="178"/>
      <c r="HU27" s="178"/>
      <c r="HV27" s="178"/>
      <c r="HW27" s="178"/>
      <c r="HX27" s="178"/>
      <c r="HY27" s="178"/>
      <c r="HZ27" s="178"/>
      <c r="IA27" s="178"/>
      <c r="IB27" s="178"/>
      <c r="IC27" s="178"/>
      <c r="ID27" s="178"/>
      <c r="IE27" s="178"/>
      <c r="IF27" s="178"/>
      <c r="IG27" s="178"/>
      <c r="IH27" s="178"/>
      <c r="II27" s="178"/>
      <c r="IJ27" s="178"/>
      <c r="IK27" s="178"/>
      <c r="IL27" s="178"/>
      <c r="IM27" s="178"/>
      <c r="IN27" s="178"/>
      <c r="IO27" s="178"/>
      <c r="IP27" s="178"/>
      <c r="IQ27" s="178"/>
      <c r="IR27" s="178"/>
      <c r="IS27" s="178"/>
      <c r="IT27" s="178"/>
      <c r="IU27" s="178"/>
      <c r="IV27" s="178"/>
      <c r="IW27" s="178"/>
    </row>
    <row r="28" spans="1:257" ht="31.15" customHeight="1" thickBot="1" x14ac:dyDescent="0.25">
      <c r="A28" s="192" t="s">
        <v>48</v>
      </c>
      <c r="B28" s="580"/>
      <c r="C28" s="581"/>
      <c r="D28" s="574"/>
      <c r="E28" s="572"/>
      <c r="F28" s="569"/>
      <c r="G28" s="567"/>
      <c r="H28" s="576"/>
      <c r="I28" s="590"/>
      <c r="J28" s="185"/>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8"/>
      <c r="CH28" s="178"/>
      <c r="CI28" s="178"/>
      <c r="CJ28" s="178"/>
      <c r="CK28" s="178"/>
      <c r="CL28" s="178"/>
      <c r="CM28" s="178"/>
      <c r="CN28" s="178"/>
      <c r="CO28" s="178"/>
      <c r="CP28" s="178"/>
      <c r="CQ28" s="178"/>
      <c r="CR28" s="178"/>
      <c r="CS28" s="178"/>
      <c r="CT28" s="178"/>
      <c r="CU28" s="178"/>
      <c r="CV28" s="178"/>
      <c r="CW28" s="178"/>
      <c r="CX28" s="178"/>
      <c r="CY28" s="178"/>
      <c r="CZ28" s="178"/>
      <c r="DA28" s="178"/>
      <c r="DB28" s="178"/>
      <c r="DC28" s="178"/>
      <c r="DD28" s="178"/>
      <c r="DE28" s="178"/>
      <c r="DF28" s="178"/>
      <c r="DG28" s="178"/>
      <c r="DH28" s="178"/>
      <c r="DI28" s="178"/>
      <c r="DJ28" s="178"/>
      <c r="DK28" s="178"/>
      <c r="DL28" s="178"/>
      <c r="DM28" s="178"/>
      <c r="DN28" s="178"/>
      <c r="DO28" s="178"/>
      <c r="DP28" s="178"/>
      <c r="DQ28" s="178"/>
      <c r="DR28" s="178"/>
      <c r="DS28" s="178"/>
      <c r="DT28" s="178"/>
      <c r="DU28" s="178"/>
      <c r="DV28" s="178"/>
      <c r="DW28" s="178"/>
      <c r="DX28" s="178"/>
      <c r="DY28" s="178"/>
      <c r="DZ28" s="178"/>
      <c r="EA28" s="178"/>
      <c r="EB28" s="178"/>
      <c r="EC28" s="178"/>
      <c r="ED28" s="178"/>
      <c r="EE28" s="178"/>
      <c r="EF28" s="178"/>
      <c r="EG28" s="178"/>
      <c r="EH28" s="178"/>
      <c r="EI28" s="178"/>
      <c r="EJ28" s="178"/>
      <c r="EK28" s="178"/>
      <c r="EL28" s="178"/>
      <c r="EM28" s="178"/>
      <c r="EN28" s="178"/>
      <c r="EO28" s="178"/>
      <c r="EP28" s="178"/>
      <c r="EQ28" s="178"/>
      <c r="ER28" s="178"/>
      <c r="ES28" s="178"/>
      <c r="ET28" s="178"/>
      <c r="EU28" s="178"/>
      <c r="EV28" s="178"/>
      <c r="EW28" s="178"/>
      <c r="EX28" s="178"/>
      <c r="EY28" s="178"/>
      <c r="EZ28" s="178"/>
      <c r="FA28" s="178"/>
      <c r="FB28" s="178"/>
      <c r="FC28" s="178"/>
      <c r="FD28" s="178"/>
      <c r="FE28" s="178"/>
      <c r="FF28" s="178"/>
      <c r="FG28" s="178"/>
      <c r="FH28" s="178"/>
      <c r="FI28" s="178"/>
      <c r="FJ28" s="178"/>
      <c r="FK28" s="178"/>
      <c r="FL28" s="178"/>
      <c r="FM28" s="178"/>
      <c r="FN28" s="178"/>
      <c r="FO28" s="178"/>
      <c r="FP28" s="178"/>
      <c r="FQ28" s="178"/>
      <c r="FR28" s="178"/>
      <c r="FS28" s="178"/>
      <c r="FT28" s="178"/>
      <c r="FU28" s="178"/>
      <c r="FV28" s="178"/>
      <c r="FW28" s="178"/>
      <c r="FX28" s="178"/>
      <c r="FY28" s="178"/>
      <c r="FZ28" s="178"/>
      <c r="GA28" s="178"/>
      <c r="GB28" s="178"/>
      <c r="GC28" s="178"/>
      <c r="GD28" s="178"/>
      <c r="GE28" s="178"/>
      <c r="GF28" s="178"/>
      <c r="GG28" s="178"/>
      <c r="GH28" s="178"/>
      <c r="GI28" s="178"/>
      <c r="GJ28" s="178"/>
      <c r="GK28" s="178"/>
      <c r="GL28" s="178"/>
      <c r="GM28" s="178"/>
      <c r="GN28" s="178"/>
      <c r="GO28" s="178"/>
      <c r="GP28" s="178"/>
      <c r="GQ28" s="178"/>
      <c r="GR28" s="178"/>
      <c r="GS28" s="178"/>
      <c r="GT28" s="178"/>
      <c r="GU28" s="178"/>
      <c r="GV28" s="178"/>
      <c r="GW28" s="178"/>
      <c r="GX28" s="178"/>
      <c r="GY28" s="178"/>
      <c r="GZ28" s="178"/>
      <c r="HA28" s="178"/>
      <c r="HB28" s="178"/>
      <c r="HC28" s="178"/>
      <c r="HD28" s="178"/>
      <c r="HE28" s="178"/>
      <c r="HF28" s="178"/>
      <c r="HG28" s="178"/>
      <c r="HH28" s="178"/>
      <c r="HI28" s="178"/>
      <c r="HJ28" s="178"/>
      <c r="HK28" s="178"/>
      <c r="HL28" s="178"/>
      <c r="HM28" s="178"/>
      <c r="HN28" s="178"/>
      <c r="HO28" s="178"/>
      <c r="HP28" s="178"/>
      <c r="HQ28" s="178"/>
      <c r="HR28" s="178"/>
      <c r="HS28" s="178"/>
      <c r="HT28" s="178"/>
      <c r="HU28" s="178"/>
      <c r="HV28" s="178"/>
      <c r="HW28" s="178"/>
      <c r="HX28" s="178"/>
      <c r="HY28" s="178"/>
      <c r="HZ28" s="178"/>
      <c r="IA28" s="178"/>
      <c r="IB28" s="178"/>
      <c r="IC28" s="178"/>
      <c r="ID28" s="178"/>
      <c r="IE28" s="178"/>
      <c r="IF28" s="178"/>
      <c r="IG28" s="178"/>
      <c r="IH28" s="178"/>
      <c r="II28" s="178"/>
      <c r="IJ28" s="178"/>
      <c r="IK28" s="178"/>
      <c r="IL28" s="178"/>
      <c r="IM28" s="178"/>
      <c r="IN28" s="178"/>
      <c r="IO28" s="178"/>
      <c r="IP28" s="178"/>
      <c r="IQ28" s="178"/>
      <c r="IR28" s="178"/>
      <c r="IS28" s="178"/>
      <c r="IT28" s="178"/>
      <c r="IU28" s="178"/>
      <c r="IV28" s="178"/>
      <c r="IW28" s="178"/>
    </row>
    <row r="29" spans="1:257" x14ac:dyDescent="0.2">
      <c r="A29" s="188" t="s">
        <v>0</v>
      </c>
      <c r="B29" s="582"/>
      <c r="C29" s="583"/>
      <c r="D29" s="573"/>
      <c r="E29" s="571"/>
      <c r="F29" s="568"/>
      <c r="G29" s="566"/>
      <c r="H29" s="575">
        <f>D29*E29*F29/12*G29</f>
        <v>0</v>
      </c>
      <c r="I29" s="589">
        <f>(D29*F29/12*G29)+(D29*E29*F29/12*G29)</f>
        <v>0</v>
      </c>
      <c r="J29" s="185"/>
      <c r="K29" s="196"/>
      <c r="O29" s="196"/>
    </row>
    <row r="30" spans="1:257" ht="31.15" customHeight="1" thickBot="1" x14ac:dyDescent="0.25">
      <c r="A30" s="192" t="s">
        <v>48</v>
      </c>
      <c r="B30" s="580"/>
      <c r="C30" s="581"/>
      <c r="D30" s="574"/>
      <c r="E30" s="572"/>
      <c r="F30" s="569"/>
      <c r="G30" s="567"/>
      <c r="H30" s="576"/>
      <c r="I30" s="590"/>
      <c r="J30" s="185"/>
      <c r="K30" s="197"/>
    </row>
    <row r="31" spans="1:257" x14ac:dyDescent="0.2">
      <c r="A31" s="188" t="s">
        <v>0</v>
      </c>
      <c r="B31" s="582"/>
      <c r="C31" s="583"/>
      <c r="D31" s="573"/>
      <c r="E31" s="571"/>
      <c r="F31" s="568"/>
      <c r="G31" s="566"/>
      <c r="H31" s="575">
        <f>D31*E31*F31/12*G31</f>
        <v>0</v>
      </c>
      <c r="I31" s="589">
        <f>(D31*F31/12*G31)+(D31*E31*F31/12*G31)</f>
        <v>0</v>
      </c>
      <c r="J31" s="185"/>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c r="IW31" s="177"/>
    </row>
    <row r="32" spans="1:257" ht="31.15" customHeight="1" thickBot="1" x14ac:dyDescent="0.25">
      <c r="A32" s="192" t="s">
        <v>48</v>
      </c>
      <c r="B32" s="580"/>
      <c r="C32" s="581"/>
      <c r="D32" s="574"/>
      <c r="E32" s="572"/>
      <c r="F32" s="569"/>
      <c r="G32" s="567"/>
      <c r="H32" s="576"/>
      <c r="I32" s="590"/>
      <c r="J32" s="177" t="s">
        <v>208</v>
      </c>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c r="IW32" s="177"/>
    </row>
    <row r="33" spans="1:257" ht="15" hidden="1" customHeight="1" x14ac:dyDescent="0.2">
      <c r="A33" s="188" t="s">
        <v>0</v>
      </c>
      <c r="B33" s="582"/>
      <c r="C33" s="583"/>
      <c r="D33" s="573"/>
      <c r="E33" s="571"/>
      <c r="F33" s="568"/>
      <c r="G33" s="566"/>
      <c r="H33" s="575">
        <f>D33*E33*F33/12*G33</f>
        <v>0</v>
      </c>
      <c r="I33" s="589">
        <f>(D33*F33/12*G33)+(D33*E33*F33/12*G33)</f>
        <v>0</v>
      </c>
      <c r="J33" s="185"/>
      <c r="K33" s="177"/>
      <c r="L33" s="177"/>
      <c r="M33" s="177"/>
      <c r="N33" s="198"/>
      <c r="O33" s="177"/>
      <c r="P33" s="199"/>
      <c r="Q33" s="199"/>
      <c r="R33" s="199"/>
      <c r="S33" s="199"/>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c r="IW33" s="177"/>
    </row>
    <row r="34" spans="1:257" ht="37.35" hidden="1" customHeight="1" thickBot="1" x14ac:dyDescent="0.25">
      <c r="A34" s="192" t="s">
        <v>48</v>
      </c>
      <c r="B34" s="580"/>
      <c r="C34" s="581"/>
      <c r="D34" s="574"/>
      <c r="E34" s="572"/>
      <c r="F34" s="569"/>
      <c r="G34" s="567"/>
      <c r="H34" s="576"/>
      <c r="I34" s="590"/>
      <c r="J34" s="185"/>
      <c r="K34" s="177"/>
      <c r="L34" s="177"/>
      <c r="M34" s="177"/>
      <c r="N34" s="198"/>
      <c r="O34" s="177"/>
      <c r="P34" s="199"/>
      <c r="Q34" s="199"/>
      <c r="R34" s="199"/>
      <c r="S34" s="199"/>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c r="IW34" s="177"/>
    </row>
    <row r="35" spans="1:257" hidden="1" x14ac:dyDescent="0.2">
      <c r="A35" s="188" t="s">
        <v>0</v>
      </c>
      <c r="B35" s="582"/>
      <c r="C35" s="583"/>
      <c r="D35" s="573"/>
      <c r="E35" s="571"/>
      <c r="F35" s="568"/>
      <c r="G35" s="566"/>
      <c r="H35" s="575">
        <f>D35*E35*F35/12*G35</f>
        <v>0</v>
      </c>
      <c r="I35" s="589">
        <f>(D35*F35/12*G35)+(D35*E35*F35/12*G35)</f>
        <v>0</v>
      </c>
      <c r="J35" s="185"/>
      <c r="K35" s="177"/>
      <c r="L35" s="177"/>
      <c r="M35" s="177"/>
      <c r="N35" s="198"/>
      <c r="O35" s="177"/>
      <c r="P35" s="199"/>
      <c r="Q35" s="199"/>
      <c r="R35" s="199"/>
      <c r="S35" s="199"/>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c r="IW35" s="177"/>
    </row>
    <row r="36" spans="1:257" ht="37.35" hidden="1" customHeight="1" thickBot="1" x14ac:dyDescent="0.25">
      <c r="A36" s="192" t="s">
        <v>48</v>
      </c>
      <c r="B36" s="587"/>
      <c r="C36" s="588"/>
      <c r="D36" s="574"/>
      <c r="E36" s="572"/>
      <c r="F36" s="569"/>
      <c r="G36" s="567"/>
      <c r="H36" s="576"/>
      <c r="I36" s="590"/>
      <c r="K36" s="177"/>
      <c r="L36" s="177"/>
      <c r="M36" s="177"/>
      <c r="N36" s="198"/>
      <c r="O36" s="177"/>
      <c r="P36" s="199"/>
      <c r="Q36" s="199"/>
      <c r="R36" s="199"/>
      <c r="S36" s="199"/>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c r="IW36" s="177"/>
    </row>
    <row r="37" spans="1:257" ht="17.850000000000001" hidden="1" customHeight="1" x14ac:dyDescent="0.2">
      <c r="A37" s="188" t="s">
        <v>0</v>
      </c>
      <c r="B37" s="582"/>
      <c r="C37" s="583"/>
      <c r="D37" s="573"/>
      <c r="E37" s="571"/>
      <c r="F37" s="568"/>
      <c r="G37" s="566"/>
      <c r="H37" s="575">
        <f>D37*E37*F37/12*G37</f>
        <v>0</v>
      </c>
      <c r="I37" s="589">
        <f>(D37*F37/12*G37)+(D37*E37*F37/12*G37)</f>
        <v>0</v>
      </c>
      <c r="J37" s="185"/>
      <c r="K37" s="177"/>
      <c r="L37" s="177"/>
      <c r="M37" s="177"/>
      <c r="N37" s="198"/>
      <c r="O37" s="177"/>
      <c r="P37" s="199"/>
      <c r="Q37" s="199"/>
      <c r="R37" s="199"/>
      <c r="S37" s="199"/>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c r="IW37" s="177"/>
    </row>
    <row r="38" spans="1:257" ht="37.35" hidden="1" customHeight="1" thickBot="1" x14ac:dyDescent="0.25">
      <c r="A38" s="195" t="s">
        <v>48</v>
      </c>
      <c r="B38" s="587"/>
      <c r="C38" s="588"/>
      <c r="D38" s="574"/>
      <c r="E38" s="572"/>
      <c r="F38" s="569"/>
      <c r="G38" s="567"/>
      <c r="H38" s="576"/>
      <c r="I38" s="590"/>
      <c r="J38" s="185"/>
      <c r="K38" s="177"/>
      <c r="L38" s="177"/>
      <c r="M38" s="177"/>
      <c r="N38" s="198"/>
      <c r="O38" s="177"/>
      <c r="P38" s="199"/>
      <c r="Q38" s="199"/>
      <c r="R38" s="199"/>
      <c r="S38" s="199"/>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c r="IW38" s="177"/>
    </row>
    <row r="39" spans="1:257" hidden="1" x14ac:dyDescent="0.2">
      <c r="A39" s="188" t="s">
        <v>0</v>
      </c>
      <c r="B39" s="582"/>
      <c r="C39" s="583"/>
      <c r="D39" s="573"/>
      <c r="E39" s="571"/>
      <c r="F39" s="568"/>
      <c r="G39" s="566"/>
      <c r="H39" s="575">
        <f>D39*E39*F39/12*G39</f>
        <v>0</v>
      </c>
      <c r="I39" s="589">
        <f>(D39*F39/12*G39)+(D39*E39*F39/12*G39)</f>
        <v>0</v>
      </c>
      <c r="J39" s="200"/>
      <c r="K39" s="177"/>
      <c r="L39" s="177"/>
      <c r="M39" s="177"/>
      <c r="N39" s="198"/>
      <c r="O39" s="177"/>
      <c r="P39" s="199"/>
      <c r="Q39" s="199"/>
      <c r="R39" s="199"/>
      <c r="S39" s="199"/>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c r="IW39" s="177"/>
    </row>
    <row r="40" spans="1:257" ht="37.35" hidden="1" customHeight="1" thickBot="1" x14ac:dyDescent="0.25">
      <c r="A40" s="192" t="s">
        <v>48</v>
      </c>
      <c r="B40" s="587"/>
      <c r="C40" s="588"/>
      <c r="D40" s="574"/>
      <c r="E40" s="572"/>
      <c r="F40" s="569"/>
      <c r="G40" s="567"/>
      <c r="H40" s="576"/>
      <c r="I40" s="590"/>
      <c r="J40" s="178"/>
      <c r="K40" s="177"/>
      <c r="L40" s="177"/>
      <c r="M40" s="177"/>
      <c r="N40" s="198"/>
      <c r="O40" s="177"/>
      <c r="P40" s="199"/>
      <c r="Q40" s="199"/>
      <c r="R40" s="199"/>
      <c r="S40" s="199"/>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c r="IW40" s="177"/>
    </row>
    <row r="41" spans="1:257" hidden="1" x14ac:dyDescent="0.2">
      <c r="A41" s="188" t="s">
        <v>0</v>
      </c>
      <c r="B41" s="582"/>
      <c r="C41" s="583"/>
      <c r="D41" s="573"/>
      <c r="E41" s="571"/>
      <c r="F41" s="568"/>
      <c r="G41" s="566"/>
      <c r="H41" s="575">
        <f>D41*E41*F41/12*G41</f>
        <v>0</v>
      </c>
      <c r="I41" s="589">
        <f>(D41*F41/12*G41)+(D41*E41*F41/12*G41)</f>
        <v>0</v>
      </c>
      <c r="K41" s="177"/>
      <c r="L41" s="177"/>
      <c r="M41" s="177"/>
      <c r="N41" s="198"/>
      <c r="O41" s="177"/>
      <c r="P41" s="199"/>
      <c r="Q41" s="199"/>
      <c r="R41" s="199"/>
      <c r="S41" s="199"/>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c r="IW41" s="177"/>
    </row>
    <row r="42" spans="1:257" ht="37.35" hidden="1" customHeight="1" thickBot="1" x14ac:dyDescent="0.25">
      <c r="A42" s="192" t="s">
        <v>48</v>
      </c>
      <c r="B42" s="587"/>
      <c r="C42" s="588"/>
      <c r="D42" s="574"/>
      <c r="E42" s="572"/>
      <c r="F42" s="569"/>
      <c r="G42" s="567"/>
      <c r="H42" s="576"/>
      <c r="I42" s="590"/>
      <c r="J42" s="178"/>
      <c r="K42" s="177"/>
      <c r="L42" s="177"/>
      <c r="M42" s="177"/>
      <c r="N42" s="198"/>
      <c r="O42" s="177"/>
      <c r="P42" s="199"/>
      <c r="Q42" s="199"/>
      <c r="R42" s="199"/>
      <c r="S42" s="199"/>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c r="IW42" s="177"/>
    </row>
    <row r="43" spans="1:257" hidden="1" x14ac:dyDescent="0.2">
      <c r="A43" s="188" t="s">
        <v>0</v>
      </c>
      <c r="B43" s="582"/>
      <c r="C43" s="583"/>
      <c r="D43" s="573"/>
      <c r="E43" s="571"/>
      <c r="F43" s="568"/>
      <c r="G43" s="566"/>
      <c r="H43" s="575">
        <f>D43*E43*F43/12*G43</f>
        <v>0</v>
      </c>
      <c r="I43" s="589">
        <f>(D43*F43/12*G43)+(D43*E43*F43/12*G43)</f>
        <v>0</v>
      </c>
      <c r="K43" s="177"/>
      <c r="L43" s="177"/>
      <c r="M43" s="177"/>
      <c r="N43" s="198"/>
      <c r="O43" s="177"/>
      <c r="P43" s="199"/>
      <c r="Q43" s="199"/>
      <c r="R43" s="199"/>
      <c r="S43" s="199"/>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c r="IW43" s="177"/>
    </row>
    <row r="44" spans="1:257" ht="37.35" hidden="1" customHeight="1" thickBot="1" x14ac:dyDescent="0.25">
      <c r="A44" s="192" t="s">
        <v>48</v>
      </c>
      <c r="B44" s="587"/>
      <c r="C44" s="588"/>
      <c r="D44" s="574"/>
      <c r="E44" s="572"/>
      <c r="F44" s="569"/>
      <c r="G44" s="567"/>
      <c r="H44" s="576"/>
      <c r="I44" s="590"/>
      <c r="J44" s="178"/>
      <c r="K44" s="177"/>
      <c r="L44" s="177"/>
      <c r="M44" s="177"/>
      <c r="N44" s="198"/>
      <c r="O44" s="177"/>
      <c r="P44" s="199"/>
      <c r="Q44" s="199"/>
      <c r="R44" s="199"/>
      <c r="S44" s="199"/>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c r="IP44" s="177"/>
      <c r="IQ44" s="177"/>
      <c r="IR44" s="177"/>
      <c r="IS44" s="177"/>
      <c r="IT44" s="177"/>
      <c r="IU44" s="177"/>
      <c r="IV44" s="177"/>
      <c r="IW44" s="177"/>
    </row>
    <row r="45" spans="1:257" hidden="1" x14ac:dyDescent="0.2">
      <c r="A45" s="188" t="s">
        <v>0</v>
      </c>
      <c r="B45" s="582"/>
      <c r="C45" s="583"/>
      <c r="D45" s="573"/>
      <c r="E45" s="571"/>
      <c r="F45" s="568"/>
      <c r="G45" s="566"/>
      <c r="H45" s="575">
        <f>D45*E45*F45/12*G45</f>
        <v>0</v>
      </c>
      <c r="I45" s="589">
        <f>(D45*F45/12*G45)+(D45*E45*F45/12*G45)</f>
        <v>0</v>
      </c>
      <c r="K45" s="177"/>
      <c r="L45" s="177"/>
      <c r="M45" s="177"/>
      <c r="N45" s="198"/>
      <c r="O45" s="177"/>
      <c r="P45" s="199"/>
      <c r="Q45" s="199"/>
      <c r="R45" s="199"/>
      <c r="S45" s="199"/>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c r="IP45" s="177"/>
      <c r="IQ45" s="177"/>
      <c r="IR45" s="177"/>
      <c r="IS45" s="177"/>
      <c r="IT45" s="177"/>
      <c r="IU45" s="177"/>
      <c r="IV45" s="177"/>
      <c r="IW45" s="177"/>
    </row>
    <row r="46" spans="1:257" ht="37.35" hidden="1" customHeight="1" thickBot="1" x14ac:dyDescent="0.25">
      <c r="A46" s="192" t="s">
        <v>48</v>
      </c>
      <c r="B46" s="587"/>
      <c r="C46" s="588"/>
      <c r="D46" s="574"/>
      <c r="E46" s="572"/>
      <c r="F46" s="569"/>
      <c r="G46" s="567"/>
      <c r="H46" s="576"/>
      <c r="I46" s="590"/>
      <c r="J46" s="178"/>
      <c r="K46" s="177"/>
      <c r="L46" s="177"/>
      <c r="M46" s="177"/>
      <c r="N46" s="198"/>
      <c r="O46" s="177"/>
      <c r="P46" s="199"/>
      <c r="Q46" s="199"/>
      <c r="R46" s="199"/>
      <c r="S46" s="199"/>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c r="IP46" s="177"/>
      <c r="IQ46" s="177"/>
      <c r="IR46" s="177"/>
      <c r="IS46" s="177"/>
      <c r="IT46" s="177"/>
      <c r="IU46" s="177"/>
      <c r="IV46" s="177"/>
      <c r="IW46" s="177"/>
    </row>
    <row r="47" spans="1:257" ht="17.850000000000001" hidden="1" customHeight="1" x14ac:dyDescent="0.2">
      <c r="A47" s="188" t="s">
        <v>0</v>
      </c>
      <c r="B47" s="582"/>
      <c r="C47" s="583"/>
      <c r="D47" s="573"/>
      <c r="E47" s="571"/>
      <c r="F47" s="568"/>
      <c r="G47" s="566"/>
      <c r="H47" s="575">
        <f>D47*E47*F47/12*G47</f>
        <v>0</v>
      </c>
      <c r="I47" s="589">
        <f>(D47*F47/12*G47)+(D47*E47*F47/12*G47)</f>
        <v>0</v>
      </c>
      <c r="K47" s="177"/>
      <c r="L47" s="177"/>
      <c r="M47" s="177"/>
      <c r="N47" s="198"/>
      <c r="O47" s="177"/>
      <c r="P47" s="199"/>
      <c r="Q47" s="199"/>
      <c r="R47" s="199"/>
      <c r="S47" s="199"/>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c r="IP47" s="177"/>
      <c r="IQ47" s="177"/>
      <c r="IR47" s="177"/>
      <c r="IS47" s="177"/>
      <c r="IT47" s="177"/>
      <c r="IU47" s="177"/>
      <c r="IV47" s="177"/>
      <c r="IW47" s="177"/>
    </row>
    <row r="48" spans="1:257" ht="37.35" hidden="1" customHeight="1" thickBot="1" x14ac:dyDescent="0.25">
      <c r="A48" s="195" t="s">
        <v>48</v>
      </c>
      <c r="B48" s="587"/>
      <c r="C48" s="588"/>
      <c r="D48" s="574"/>
      <c r="E48" s="572"/>
      <c r="F48" s="569"/>
      <c r="G48" s="567"/>
      <c r="H48" s="576"/>
      <c r="I48" s="590"/>
      <c r="J48" s="178"/>
      <c r="K48" s="177"/>
      <c r="L48" s="177"/>
      <c r="M48" s="177"/>
      <c r="N48" s="198"/>
      <c r="O48" s="177"/>
      <c r="P48" s="199"/>
      <c r="Q48" s="199"/>
      <c r="R48" s="199"/>
      <c r="S48" s="199"/>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c r="IP48" s="177"/>
      <c r="IQ48" s="177"/>
      <c r="IR48" s="177"/>
      <c r="IS48" s="177"/>
      <c r="IT48" s="177"/>
      <c r="IU48" s="177"/>
      <c r="IV48" s="177"/>
      <c r="IW48" s="177"/>
    </row>
    <row r="49" spans="1:257" hidden="1" x14ac:dyDescent="0.2">
      <c r="A49" s="188" t="s">
        <v>0</v>
      </c>
      <c r="B49" s="582"/>
      <c r="C49" s="583"/>
      <c r="D49" s="573"/>
      <c r="E49" s="571"/>
      <c r="F49" s="568"/>
      <c r="G49" s="566"/>
      <c r="H49" s="575">
        <f>D49*E49*F49/12*G49</f>
        <v>0</v>
      </c>
      <c r="I49" s="589">
        <f>(D49*F49/12*G49)+(D49*E49*F49/12*G49)</f>
        <v>0</v>
      </c>
      <c r="K49" s="177"/>
      <c r="L49" s="177"/>
      <c r="M49" s="177"/>
      <c r="N49" s="198"/>
      <c r="O49" s="177"/>
      <c r="P49" s="199"/>
      <c r="Q49" s="199"/>
      <c r="R49" s="199"/>
      <c r="S49" s="199"/>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c r="IP49" s="177"/>
      <c r="IQ49" s="177"/>
      <c r="IR49" s="177"/>
      <c r="IS49" s="177"/>
      <c r="IT49" s="177"/>
      <c r="IU49" s="177"/>
      <c r="IV49" s="177"/>
      <c r="IW49" s="177"/>
    </row>
    <row r="50" spans="1:257" ht="37.35" hidden="1" customHeight="1" thickBot="1" x14ac:dyDescent="0.25">
      <c r="A50" s="192" t="s">
        <v>48</v>
      </c>
      <c r="B50" s="587"/>
      <c r="C50" s="588"/>
      <c r="D50" s="574"/>
      <c r="E50" s="572"/>
      <c r="F50" s="569"/>
      <c r="G50" s="567"/>
      <c r="H50" s="576"/>
      <c r="I50" s="590"/>
      <c r="J50" s="178"/>
      <c r="K50" s="177"/>
      <c r="L50" s="177"/>
      <c r="M50" s="177"/>
      <c r="N50" s="198"/>
      <c r="O50" s="177"/>
      <c r="P50" s="199"/>
      <c r="Q50" s="199"/>
      <c r="R50" s="199"/>
      <c r="S50" s="199"/>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c r="IP50" s="177"/>
      <c r="IQ50" s="177"/>
      <c r="IR50" s="177"/>
      <c r="IS50" s="177"/>
      <c r="IT50" s="177"/>
      <c r="IU50" s="177"/>
      <c r="IV50" s="177"/>
      <c r="IW50" s="177"/>
    </row>
    <row r="51" spans="1:257" hidden="1" x14ac:dyDescent="0.2">
      <c r="A51" s="188" t="s">
        <v>0</v>
      </c>
      <c r="B51" s="582"/>
      <c r="C51" s="583"/>
      <c r="D51" s="573"/>
      <c r="E51" s="571"/>
      <c r="F51" s="568"/>
      <c r="G51" s="566"/>
      <c r="H51" s="575">
        <f>D51*E51*F51/12*G51</f>
        <v>0</v>
      </c>
      <c r="I51" s="589">
        <f>(D51*F51/12*G51)+(D51*E51*F51/12*G51)</f>
        <v>0</v>
      </c>
      <c r="K51" s="177"/>
      <c r="L51" s="177"/>
      <c r="M51" s="177"/>
      <c r="N51" s="198"/>
      <c r="O51" s="177"/>
      <c r="P51" s="199"/>
      <c r="Q51" s="199"/>
      <c r="R51" s="199"/>
      <c r="S51" s="199"/>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c r="IS51" s="177"/>
      <c r="IT51" s="177"/>
      <c r="IU51" s="177"/>
      <c r="IV51" s="177"/>
      <c r="IW51" s="177"/>
    </row>
    <row r="52" spans="1:257" ht="37.35" hidden="1" customHeight="1" thickBot="1" x14ac:dyDescent="0.25">
      <c r="A52" s="192" t="s">
        <v>48</v>
      </c>
      <c r="B52" s="587"/>
      <c r="C52" s="588"/>
      <c r="D52" s="574"/>
      <c r="E52" s="572"/>
      <c r="F52" s="569"/>
      <c r="G52" s="567"/>
      <c r="H52" s="576"/>
      <c r="I52" s="590"/>
      <c r="J52" s="178"/>
      <c r="K52" s="177"/>
      <c r="L52" s="177"/>
      <c r="M52" s="177"/>
      <c r="N52" s="198"/>
      <c r="O52" s="177"/>
      <c r="P52" s="199"/>
      <c r="Q52" s="199"/>
      <c r="R52" s="199"/>
      <c r="S52" s="199"/>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c r="IP52" s="177"/>
      <c r="IQ52" s="177"/>
      <c r="IR52" s="177"/>
      <c r="IS52" s="177"/>
      <c r="IT52" s="177"/>
      <c r="IU52" s="177"/>
      <c r="IV52" s="177"/>
      <c r="IW52" s="177"/>
    </row>
    <row r="53" spans="1:257" hidden="1" x14ac:dyDescent="0.2">
      <c r="A53" s="188" t="s">
        <v>0</v>
      </c>
      <c r="B53" s="582"/>
      <c r="C53" s="583"/>
      <c r="D53" s="573"/>
      <c r="E53" s="571"/>
      <c r="F53" s="568"/>
      <c r="G53" s="566"/>
      <c r="H53" s="575">
        <f>D53*E53*F53/12*G53</f>
        <v>0</v>
      </c>
      <c r="I53" s="589">
        <f>(D53*F53/12*G53)+(D53*E53*F53/12*G53)</f>
        <v>0</v>
      </c>
      <c r="K53" s="177"/>
      <c r="L53" s="177"/>
      <c r="M53" s="177"/>
      <c r="N53" s="198"/>
      <c r="O53" s="177"/>
      <c r="P53" s="199"/>
      <c r="Q53" s="199"/>
      <c r="R53" s="199"/>
      <c r="S53" s="199"/>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c r="IP53" s="177"/>
      <c r="IQ53" s="177"/>
      <c r="IR53" s="177"/>
      <c r="IS53" s="177"/>
      <c r="IT53" s="177"/>
      <c r="IU53" s="177"/>
      <c r="IV53" s="177"/>
      <c r="IW53" s="177"/>
    </row>
    <row r="54" spans="1:257" ht="37.35" hidden="1" customHeight="1" thickBot="1" x14ac:dyDescent="0.25">
      <c r="A54" s="192" t="s">
        <v>48</v>
      </c>
      <c r="B54" s="587"/>
      <c r="C54" s="588"/>
      <c r="D54" s="574"/>
      <c r="E54" s="572"/>
      <c r="F54" s="569"/>
      <c r="G54" s="567"/>
      <c r="H54" s="576"/>
      <c r="I54" s="590"/>
      <c r="J54" s="178"/>
      <c r="K54" s="177"/>
      <c r="L54" s="177"/>
      <c r="M54" s="177"/>
      <c r="N54" s="198"/>
      <c r="O54" s="177"/>
      <c r="P54" s="199"/>
      <c r="Q54" s="199"/>
      <c r="R54" s="199"/>
      <c r="S54" s="199"/>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c r="IP54" s="177"/>
      <c r="IQ54" s="177"/>
      <c r="IR54" s="177"/>
      <c r="IS54" s="177"/>
      <c r="IT54" s="177"/>
      <c r="IU54" s="177"/>
      <c r="IV54" s="177"/>
      <c r="IW54" s="177"/>
    </row>
    <row r="55" spans="1:257" hidden="1" x14ac:dyDescent="0.2">
      <c r="A55" s="188" t="s">
        <v>0</v>
      </c>
      <c r="B55" s="582"/>
      <c r="C55" s="583"/>
      <c r="D55" s="573"/>
      <c r="E55" s="571"/>
      <c r="F55" s="568"/>
      <c r="G55" s="566"/>
      <c r="H55" s="575">
        <f>D55*E55*F55/12*G55</f>
        <v>0</v>
      </c>
      <c r="I55" s="589">
        <f>(D55*F55/12*G55)+(D55*E55*F55/12*G55)</f>
        <v>0</v>
      </c>
      <c r="K55" s="177"/>
      <c r="L55" s="177"/>
      <c r="M55" s="177"/>
      <c r="N55" s="198"/>
      <c r="O55" s="177"/>
      <c r="P55" s="199"/>
      <c r="Q55" s="199"/>
      <c r="R55" s="199"/>
      <c r="S55" s="199"/>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c r="IR55" s="177"/>
      <c r="IS55" s="177"/>
      <c r="IT55" s="177"/>
      <c r="IU55" s="177"/>
      <c r="IV55" s="177"/>
      <c r="IW55" s="177"/>
    </row>
    <row r="56" spans="1:257" ht="37.35" hidden="1" customHeight="1" thickBot="1" x14ac:dyDescent="0.25">
      <c r="A56" s="192" t="s">
        <v>48</v>
      </c>
      <c r="B56" s="587"/>
      <c r="C56" s="588"/>
      <c r="D56" s="574"/>
      <c r="E56" s="572"/>
      <c r="F56" s="569"/>
      <c r="G56" s="567"/>
      <c r="H56" s="576"/>
      <c r="I56" s="590"/>
      <c r="J56" s="178"/>
      <c r="K56" s="177"/>
      <c r="L56" s="177"/>
      <c r="M56" s="177"/>
      <c r="N56" s="198"/>
      <c r="O56" s="177"/>
      <c r="P56" s="199"/>
      <c r="Q56" s="199"/>
      <c r="R56" s="199"/>
      <c r="S56" s="199"/>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c r="IP56" s="177"/>
      <c r="IQ56" s="177"/>
      <c r="IR56" s="177"/>
      <c r="IS56" s="177"/>
      <c r="IT56" s="177"/>
      <c r="IU56" s="177"/>
      <c r="IV56" s="177"/>
      <c r="IW56" s="177"/>
    </row>
    <row r="57" spans="1:257" ht="15" customHeight="1" thickBot="1" x14ac:dyDescent="0.25">
      <c r="A57" s="642"/>
      <c r="B57" s="642"/>
      <c r="C57" s="642"/>
      <c r="D57" s="642"/>
      <c r="E57" s="642"/>
      <c r="F57" s="642"/>
      <c r="G57" s="642"/>
      <c r="H57" s="642"/>
      <c r="I57" s="642"/>
      <c r="J57" s="178"/>
      <c r="K57" s="177"/>
      <c r="L57" s="177"/>
      <c r="M57" s="177"/>
      <c r="N57" s="198"/>
      <c r="O57" s="177"/>
      <c r="P57" s="199"/>
      <c r="Q57" s="199"/>
      <c r="R57" s="199"/>
      <c r="S57" s="199"/>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c r="IP57" s="177"/>
      <c r="IQ57" s="177"/>
      <c r="IR57" s="177"/>
      <c r="IS57" s="177"/>
      <c r="IT57" s="177"/>
      <c r="IU57" s="177"/>
      <c r="IV57" s="177"/>
      <c r="IW57" s="177"/>
    </row>
    <row r="58" spans="1:257" ht="18" x14ac:dyDescent="0.2">
      <c r="A58" s="643" t="s">
        <v>35</v>
      </c>
      <c r="B58" s="644"/>
      <c r="C58" s="644"/>
      <c r="D58" s="201"/>
      <c r="E58" s="201"/>
      <c r="F58" s="201"/>
      <c r="G58" s="182" t="s">
        <v>52</v>
      </c>
      <c r="H58" s="201"/>
      <c r="I58" s="202">
        <f>SUM(I60,I73,I87)</f>
        <v>0</v>
      </c>
      <c r="J58" s="203" t="s">
        <v>45</v>
      </c>
      <c r="K58" s="177"/>
      <c r="L58" s="177"/>
      <c r="M58" s="177"/>
      <c r="N58" s="198"/>
      <c r="O58" s="177"/>
      <c r="P58" s="199"/>
      <c r="Q58" s="199"/>
      <c r="R58" s="199"/>
      <c r="S58" s="199"/>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c r="IP58" s="177"/>
      <c r="IQ58" s="177"/>
      <c r="IR58" s="177"/>
      <c r="IS58" s="177"/>
      <c r="IT58" s="177"/>
      <c r="IU58" s="177"/>
      <c r="IV58" s="177"/>
      <c r="IW58" s="177"/>
    </row>
    <row r="59" spans="1:257" ht="31.15" customHeight="1" thickBot="1" x14ac:dyDescent="0.25">
      <c r="A59" s="653" t="s">
        <v>270</v>
      </c>
      <c r="B59" s="654"/>
      <c r="C59" s="654"/>
      <c r="D59" s="654"/>
      <c r="E59" s="654"/>
      <c r="F59" s="654"/>
      <c r="G59" s="654"/>
      <c r="H59" s="654"/>
      <c r="I59" s="655"/>
      <c r="J59" s="177"/>
      <c r="K59" s="177"/>
      <c r="L59" s="177"/>
      <c r="M59" s="177"/>
      <c r="N59" s="198"/>
      <c r="O59" s="177"/>
      <c r="P59" s="199"/>
      <c r="Q59" s="199"/>
      <c r="R59" s="199"/>
      <c r="S59" s="199"/>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177"/>
      <c r="GT59" s="177"/>
      <c r="GU59" s="177"/>
      <c r="GV59" s="177"/>
      <c r="GW59" s="177"/>
      <c r="GX59" s="177"/>
      <c r="GY59" s="177"/>
      <c r="GZ59" s="177"/>
      <c r="HA59" s="177"/>
      <c r="HB59" s="177"/>
      <c r="HC59" s="177"/>
      <c r="HD59" s="177"/>
      <c r="HE59" s="177"/>
      <c r="HF59" s="177"/>
      <c r="HG59" s="177"/>
      <c r="HH59" s="177"/>
      <c r="HI59" s="177"/>
      <c r="HJ59" s="177"/>
      <c r="HK59" s="177"/>
      <c r="HL59" s="177"/>
      <c r="HM59" s="177"/>
      <c r="HN59" s="177"/>
      <c r="HO59" s="177"/>
      <c r="HP59" s="177"/>
      <c r="HQ59" s="177"/>
      <c r="HR59" s="177"/>
      <c r="HS59" s="177"/>
      <c r="HT59" s="177"/>
      <c r="HU59" s="177"/>
      <c r="HV59" s="177"/>
      <c r="HW59" s="177"/>
      <c r="HX59" s="177"/>
      <c r="HY59" s="177"/>
      <c r="HZ59" s="177"/>
      <c r="IA59" s="177"/>
      <c r="IB59" s="177"/>
      <c r="IC59" s="177"/>
      <c r="ID59" s="177"/>
      <c r="IE59" s="177"/>
      <c r="IF59" s="177"/>
      <c r="IG59" s="177"/>
      <c r="IH59" s="177"/>
      <c r="II59" s="177"/>
      <c r="IJ59" s="177"/>
      <c r="IK59" s="177"/>
      <c r="IL59" s="177"/>
      <c r="IM59" s="177"/>
      <c r="IN59" s="177"/>
      <c r="IO59" s="177"/>
      <c r="IP59" s="177"/>
      <c r="IQ59" s="177"/>
      <c r="IR59" s="177"/>
      <c r="IS59" s="177"/>
      <c r="IT59" s="177"/>
      <c r="IU59" s="177"/>
      <c r="IV59" s="177"/>
      <c r="IW59" s="177"/>
    </row>
    <row r="60" spans="1:257" ht="15.75" customHeight="1" x14ac:dyDescent="0.2">
      <c r="A60" s="656" t="s">
        <v>19</v>
      </c>
      <c r="B60" s="657"/>
      <c r="C60" s="657"/>
      <c r="D60" s="204"/>
      <c r="E60" s="204"/>
      <c r="F60" s="204"/>
      <c r="G60" s="205" t="s">
        <v>37</v>
      </c>
      <c r="H60" s="205"/>
      <c r="I60" s="206">
        <f>SUM(I62:I68)</f>
        <v>0</v>
      </c>
      <c r="J60" s="203" t="s">
        <v>44</v>
      </c>
      <c r="K60" s="177"/>
      <c r="L60" s="177"/>
      <c r="M60" s="177"/>
      <c r="N60" s="198"/>
      <c r="O60" s="177"/>
      <c r="P60" s="199"/>
      <c r="Q60" s="199"/>
      <c r="R60" s="199"/>
      <c r="S60" s="199"/>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7"/>
      <c r="CP60" s="177"/>
      <c r="CQ60" s="177"/>
      <c r="CR60" s="177"/>
      <c r="CS60" s="177"/>
      <c r="CT60" s="177"/>
      <c r="CU60" s="177"/>
      <c r="CV60" s="177"/>
      <c r="CW60" s="177"/>
      <c r="CX60" s="177"/>
      <c r="CY60" s="177"/>
      <c r="CZ60" s="177"/>
      <c r="DA60" s="177"/>
      <c r="DB60" s="177"/>
      <c r="DC60" s="177"/>
      <c r="DD60" s="177"/>
      <c r="DE60" s="177"/>
      <c r="DF60" s="177"/>
      <c r="DG60" s="177"/>
      <c r="DH60" s="177"/>
      <c r="DI60" s="177"/>
      <c r="DJ60" s="177"/>
      <c r="DK60" s="177"/>
      <c r="DL60" s="177"/>
      <c r="DM60" s="177"/>
      <c r="DN60" s="177"/>
      <c r="DO60" s="177"/>
      <c r="DP60" s="177"/>
      <c r="DQ60" s="177"/>
      <c r="DR60" s="177"/>
      <c r="DS60" s="177"/>
      <c r="DT60" s="177"/>
      <c r="DU60" s="177"/>
      <c r="DV60" s="177"/>
      <c r="DW60" s="177"/>
      <c r="DX60" s="177"/>
      <c r="DY60" s="177"/>
      <c r="DZ60" s="177"/>
      <c r="EA60" s="177"/>
      <c r="EB60" s="177"/>
      <c r="EC60" s="177"/>
      <c r="ED60" s="177"/>
      <c r="EE60" s="177"/>
      <c r="EF60" s="177"/>
      <c r="EG60" s="177"/>
      <c r="EH60" s="177"/>
      <c r="EI60" s="177"/>
      <c r="EJ60" s="177"/>
      <c r="EK60" s="177"/>
      <c r="EL60" s="177"/>
      <c r="EM60" s="177"/>
      <c r="EN60" s="177"/>
      <c r="EO60" s="177"/>
      <c r="EP60" s="177"/>
      <c r="EQ60" s="177"/>
      <c r="ER60" s="177"/>
      <c r="ES60" s="177"/>
      <c r="ET60" s="177"/>
      <c r="EU60" s="177"/>
      <c r="EV60" s="177"/>
      <c r="EW60" s="177"/>
      <c r="EX60" s="177"/>
      <c r="EY60" s="177"/>
      <c r="EZ60" s="177"/>
      <c r="FA60" s="177"/>
      <c r="FB60" s="177"/>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c r="IS60" s="177"/>
      <c r="IT60" s="177"/>
      <c r="IU60" s="177"/>
      <c r="IV60" s="177"/>
      <c r="IW60" s="177"/>
    </row>
    <row r="61" spans="1:257" ht="15" customHeight="1" x14ac:dyDescent="0.2">
      <c r="A61" s="595" t="s">
        <v>186</v>
      </c>
      <c r="B61" s="596"/>
      <c r="C61" s="597"/>
      <c r="D61" s="1" t="s">
        <v>27</v>
      </c>
      <c r="E61" s="1" t="s">
        <v>28</v>
      </c>
      <c r="F61" s="1" t="s">
        <v>29</v>
      </c>
      <c r="G61" s="2" t="s">
        <v>31</v>
      </c>
      <c r="H61" s="2"/>
      <c r="I61" s="207"/>
      <c r="J61" s="178"/>
      <c r="K61" s="177"/>
      <c r="L61" s="177"/>
      <c r="M61" s="177"/>
      <c r="N61" s="198"/>
      <c r="O61" s="177"/>
      <c r="P61" s="199"/>
      <c r="Q61" s="199"/>
      <c r="R61" s="199"/>
      <c r="S61" s="199"/>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c r="CF61" s="177"/>
      <c r="CG61" s="177"/>
      <c r="CH61" s="177"/>
      <c r="CI61" s="177"/>
      <c r="CJ61" s="177"/>
      <c r="CK61" s="177"/>
      <c r="CL61" s="177"/>
      <c r="CM61" s="177"/>
      <c r="CN61" s="177"/>
      <c r="CO61" s="177"/>
      <c r="CP61" s="177"/>
      <c r="CQ61" s="177"/>
      <c r="CR61" s="177"/>
      <c r="CS61" s="177"/>
      <c r="CT61" s="177"/>
      <c r="CU61" s="177"/>
      <c r="CV61" s="177"/>
      <c r="CW61" s="177"/>
      <c r="CX61" s="177"/>
      <c r="CY61" s="177"/>
      <c r="CZ61" s="177"/>
      <c r="DA61" s="177"/>
      <c r="DB61" s="177"/>
      <c r="DC61" s="177"/>
      <c r="DD61" s="177"/>
      <c r="DE61" s="177"/>
      <c r="DF61" s="177"/>
      <c r="DG61" s="177"/>
      <c r="DH61" s="177"/>
      <c r="DI61" s="177"/>
      <c r="DJ61" s="177"/>
      <c r="DK61" s="177"/>
      <c r="DL61" s="177"/>
      <c r="DM61" s="177"/>
      <c r="DN61" s="177"/>
      <c r="DO61" s="177"/>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7"/>
      <c r="EP61" s="177"/>
      <c r="EQ61" s="177"/>
      <c r="ER61" s="177"/>
      <c r="ES61" s="177"/>
      <c r="ET61" s="177"/>
      <c r="EU61" s="177"/>
      <c r="EV61" s="177"/>
      <c r="EW61" s="177"/>
      <c r="EX61" s="177"/>
      <c r="EY61" s="177"/>
      <c r="EZ61" s="177"/>
      <c r="FA61" s="177"/>
      <c r="FB61" s="177"/>
      <c r="FC61" s="177"/>
      <c r="FD61" s="177"/>
      <c r="FE61" s="177"/>
      <c r="FF61" s="177"/>
      <c r="FG61" s="177"/>
      <c r="FH61" s="177"/>
      <c r="FI61" s="177"/>
      <c r="FJ61" s="177"/>
      <c r="FK61" s="177"/>
      <c r="FL61" s="177"/>
      <c r="FM61" s="177"/>
      <c r="FN61" s="177"/>
      <c r="FO61" s="177"/>
      <c r="FP61" s="177"/>
      <c r="FQ61" s="177"/>
      <c r="FR61" s="177"/>
      <c r="FS61" s="177"/>
      <c r="FT61" s="177"/>
      <c r="FU61" s="177"/>
      <c r="FV61" s="177"/>
      <c r="FW61" s="177"/>
      <c r="FX61" s="177"/>
      <c r="FY61" s="177"/>
      <c r="FZ61" s="177"/>
      <c r="GA61" s="177"/>
      <c r="GB61" s="177"/>
      <c r="GC61" s="177"/>
      <c r="GD61" s="177"/>
      <c r="GE61" s="177"/>
      <c r="GF61" s="177"/>
      <c r="GG61" s="177"/>
      <c r="GH61" s="177"/>
      <c r="GI61" s="177"/>
      <c r="GJ61" s="177"/>
      <c r="GK61" s="177"/>
      <c r="GL61" s="177"/>
      <c r="GM61" s="177"/>
      <c r="GN61" s="177"/>
      <c r="GO61" s="177"/>
      <c r="GP61" s="177"/>
      <c r="GQ61" s="177"/>
      <c r="GR61" s="177"/>
      <c r="GS61" s="177"/>
      <c r="GT61" s="177"/>
      <c r="GU61" s="177"/>
      <c r="GV61" s="177"/>
      <c r="GW61" s="177"/>
      <c r="GX61" s="177"/>
      <c r="GY61" s="177"/>
      <c r="GZ61" s="177"/>
      <c r="HA61" s="177"/>
      <c r="HB61" s="177"/>
      <c r="HC61" s="177"/>
      <c r="HD61" s="177"/>
      <c r="HE61" s="177"/>
      <c r="HF61" s="177"/>
      <c r="HG61" s="177"/>
      <c r="HH61" s="177"/>
      <c r="HI61" s="177"/>
      <c r="HJ61" s="177"/>
      <c r="HK61" s="177"/>
      <c r="HL61" s="177"/>
      <c r="HM61" s="177"/>
      <c r="HN61" s="177"/>
      <c r="HO61" s="177"/>
      <c r="HP61" s="177"/>
      <c r="HQ61" s="177"/>
      <c r="HR61" s="177"/>
      <c r="HS61" s="177"/>
      <c r="HT61" s="177"/>
      <c r="HU61" s="177"/>
      <c r="HV61" s="177"/>
      <c r="HW61" s="177"/>
      <c r="HX61" s="177"/>
      <c r="HY61" s="177"/>
      <c r="HZ61" s="177"/>
      <c r="IA61" s="177"/>
      <c r="IB61" s="177"/>
      <c r="IC61" s="177"/>
      <c r="ID61" s="177"/>
      <c r="IE61" s="177"/>
      <c r="IF61" s="177"/>
      <c r="IG61" s="177"/>
      <c r="IH61" s="177"/>
      <c r="II61" s="177"/>
      <c r="IJ61" s="177"/>
      <c r="IK61" s="177"/>
      <c r="IL61" s="177"/>
      <c r="IM61" s="177"/>
      <c r="IN61" s="177"/>
      <c r="IO61" s="177"/>
      <c r="IP61" s="177"/>
      <c r="IQ61" s="177"/>
      <c r="IR61" s="177"/>
      <c r="IS61" s="177"/>
      <c r="IT61" s="177"/>
      <c r="IU61" s="177"/>
      <c r="IV61" s="177"/>
      <c r="IW61" s="177"/>
    </row>
    <row r="62" spans="1:257" x14ac:dyDescent="0.2">
      <c r="A62" s="542" t="s">
        <v>20</v>
      </c>
      <c r="B62" s="544"/>
      <c r="C62" s="543"/>
      <c r="D62" s="172"/>
      <c r="E62" s="3"/>
      <c r="F62" s="174"/>
      <c r="G62" s="4"/>
      <c r="H62" s="4"/>
      <c r="I62" s="164">
        <f>+D62*E62*G62</f>
        <v>0</v>
      </c>
      <c r="J62" s="178"/>
      <c r="K62" s="177"/>
      <c r="L62" s="177"/>
      <c r="M62" s="177"/>
      <c r="N62" s="198"/>
      <c r="O62" s="177"/>
      <c r="P62" s="199"/>
      <c r="Q62" s="199"/>
      <c r="R62" s="199"/>
      <c r="S62" s="199"/>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c r="CF62" s="177"/>
      <c r="CG62" s="177"/>
      <c r="CH62" s="177"/>
      <c r="CI62" s="177"/>
      <c r="CJ62" s="177"/>
      <c r="CK62" s="177"/>
      <c r="CL62" s="177"/>
      <c r="CM62" s="177"/>
      <c r="CN62" s="177"/>
      <c r="CO62" s="177"/>
      <c r="CP62" s="177"/>
      <c r="CQ62" s="177"/>
      <c r="CR62" s="177"/>
      <c r="CS62" s="177"/>
      <c r="CT62" s="177"/>
      <c r="CU62" s="177"/>
      <c r="CV62" s="177"/>
      <c r="CW62" s="177"/>
      <c r="CX62" s="177"/>
      <c r="CY62" s="177"/>
      <c r="CZ62" s="177"/>
      <c r="DA62" s="177"/>
      <c r="DB62" s="177"/>
      <c r="DC62" s="177"/>
      <c r="DD62" s="177"/>
      <c r="DE62" s="177"/>
      <c r="DF62" s="177"/>
      <c r="DG62" s="177"/>
      <c r="DH62" s="177"/>
      <c r="DI62" s="177"/>
      <c r="DJ62" s="177"/>
      <c r="DK62" s="177"/>
      <c r="DL62" s="177"/>
      <c r="DM62" s="177"/>
      <c r="DN62" s="177"/>
      <c r="DO62" s="177"/>
      <c r="DP62" s="177"/>
      <c r="DQ62" s="177"/>
      <c r="DR62" s="177"/>
      <c r="DS62" s="177"/>
      <c r="DT62" s="177"/>
      <c r="DU62" s="177"/>
      <c r="DV62" s="177"/>
      <c r="DW62" s="177"/>
      <c r="DX62" s="177"/>
      <c r="DY62" s="177"/>
      <c r="DZ62" s="177"/>
      <c r="EA62" s="177"/>
      <c r="EB62" s="177"/>
      <c r="EC62" s="177"/>
      <c r="ED62" s="177"/>
      <c r="EE62" s="177"/>
      <c r="EF62" s="177"/>
      <c r="EG62" s="177"/>
      <c r="EH62" s="177"/>
      <c r="EI62" s="177"/>
      <c r="EJ62" s="177"/>
      <c r="EK62" s="177"/>
      <c r="EL62" s="177"/>
      <c r="EM62" s="177"/>
      <c r="EN62" s="177"/>
      <c r="EO62" s="177"/>
      <c r="EP62" s="177"/>
      <c r="EQ62" s="177"/>
      <c r="ER62" s="177"/>
      <c r="ES62" s="177"/>
      <c r="ET62" s="177"/>
      <c r="EU62" s="177"/>
      <c r="EV62" s="177"/>
      <c r="EW62" s="177"/>
      <c r="EX62" s="177"/>
      <c r="EY62" s="177"/>
      <c r="EZ62" s="177"/>
      <c r="FA62" s="177"/>
      <c r="FB62" s="177"/>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c r="IS62" s="177"/>
      <c r="IT62" s="177"/>
      <c r="IU62" s="177"/>
      <c r="IV62" s="177"/>
      <c r="IW62" s="177"/>
    </row>
    <row r="63" spans="1:257" x14ac:dyDescent="0.2">
      <c r="A63" s="542" t="s">
        <v>21</v>
      </c>
      <c r="B63" s="544"/>
      <c r="C63" s="543"/>
      <c r="D63" s="172"/>
      <c r="E63" s="3"/>
      <c r="F63" s="174"/>
      <c r="G63" s="3"/>
      <c r="H63" s="3"/>
      <c r="I63" s="164">
        <f>+D63*E63*G63</f>
        <v>0</v>
      </c>
      <c r="J63" s="178"/>
      <c r="K63" s="177"/>
      <c r="L63" s="177"/>
      <c r="M63" s="177"/>
      <c r="N63" s="177"/>
      <c r="O63" s="177"/>
      <c r="P63" s="199"/>
      <c r="Q63" s="199"/>
      <c r="R63" s="199"/>
      <c r="S63" s="199"/>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7"/>
      <c r="CU63" s="177"/>
      <c r="CV63" s="177"/>
      <c r="CW63" s="177"/>
      <c r="CX63" s="177"/>
      <c r="CY63" s="177"/>
      <c r="CZ63" s="177"/>
      <c r="DA63" s="177"/>
      <c r="DB63" s="177"/>
      <c r="DC63" s="177"/>
      <c r="DD63" s="177"/>
      <c r="DE63" s="177"/>
      <c r="DF63" s="177"/>
      <c r="DG63" s="177"/>
      <c r="DH63" s="177"/>
      <c r="DI63" s="177"/>
      <c r="DJ63" s="177"/>
      <c r="DK63" s="177"/>
      <c r="DL63" s="177"/>
      <c r="DM63" s="177"/>
      <c r="DN63" s="177"/>
      <c r="DO63" s="177"/>
      <c r="DP63" s="177"/>
      <c r="DQ63" s="177"/>
      <c r="DR63" s="177"/>
      <c r="DS63" s="177"/>
      <c r="DT63" s="177"/>
      <c r="DU63" s="177"/>
      <c r="DV63" s="177"/>
      <c r="DW63" s="177"/>
      <c r="DX63" s="177"/>
      <c r="DY63" s="177"/>
      <c r="DZ63" s="177"/>
      <c r="EA63" s="177"/>
      <c r="EB63" s="177"/>
      <c r="EC63" s="177"/>
      <c r="ED63" s="177"/>
      <c r="EE63" s="177"/>
      <c r="EF63" s="177"/>
      <c r="EG63" s="177"/>
      <c r="EH63" s="177"/>
      <c r="EI63" s="177"/>
      <c r="EJ63" s="177"/>
      <c r="EK63" s="177"/>
      <c r="EL63" s="177"/>
      <c r="EM63" s="177"/>
      <c r="EN63" s="177"/>
      <c r="EO63" s="177"/>
      <c r="EP63" s="177"/>
      <c r="EQ63" s="177"/>
      <c r="ER63" s="177"/>
      <c r="ES63" s="177"/>
      <c r="ET63" s="177"/>
      <c r="EU63" s="177"/>
      <c r="EV63" s="177"/>
      <c r="EW63" s="177"/>
      <c r="EX63" s="177"/>
      <c r="EY63" s="177"/>
      <c r="EZ63" s="177"/>
      <c r="FA63" s="177"/>
      <c r="FB63" s="177"/>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c r="IS63" s="177"/>
      <c r="IT63" s="177"/>
      <c r="IU63" s="177"/>
      <c r="IV63" s="177"/>
      <c r="IW63" s="177"/>
    </row>
    <row r="64" spans="1:257" x14ac:dyDescent="0.2">
      <c r="A64" s="542" t="s">
        <v>22</v>
      </c>
      <c r="B64" s="544"/>
      <c r="C64" s="543"/>
      <c r="D64" s="172"/>
      <c r="E64" s="3"/>
      <c r="F64" s="3"/>
      <c r="G64" s="3"/>
      <c r="H64" s="3"/>
      <c r="I64" s="164">
        <f>+D64*E64*F64*G64</f>
        <v>0</v>
      </c>
      <c r="J64" s="178"/>
      <c r="K64" s="177"/>
      <c r="L64" s="177"/>
      <c r="M64" s="177"/>
      <c r="N64" s="198"/>
      <c r="O64" s="177"/>
      <c r="P64" s="199"/>
      <c r="Q64" s="199"/>
      <c r="R64" s="199"/>
      <c r="S64" s="199"/>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c r="CF64" s="177"/>
      <c r="CG64" s="177"/>
      <c r="CH64" s="177"/>
      <c r="CI64" s="177"/>
      <c r="CJ64" s="177"/>
      <c r="CK64" s="177"/>
      <c r="CL64" s="177"/>
      <c r="CM64" s="177"/>
      <c r="CN64" s="177"/>
      <c r="CO64" s="177"/>
      <c r="CP64" s="177"/>
      <c r="CQ64" s="177"/>
      <c r="CR64" s="177"/>
      <c r="CS64" s="177"/>
      <c r="CT64" s="177"/>
      <c r="CU64" s="177"/>
      <c r="CV64" s="177"/>
      <c r="CW64" s="177"/>
      <c r="CX64" s="177"/>
      <c r="CY64" s="177"/>
      <c r="CZ64" s="177"/>
      <c r="DA64" s="177"/>
      <c r="DB64" s="177"/>
      <c r="DC64" s="177"/>
      <c r="DD64" s="177"/>
      <c r="DE64" s="177"/>
      <c r="DF64" s="177"/>
      <c r="DG64" s="177"/>
      <c r="DH64" s="177"/>
      <c r="DI64" s="177"/>
      <c r="DJ64" s="177"/>
      <c r="DK64" s="177"/>
      <c r="DL64" s="177"/>
      <c r="DM64" s="177"/>
      <c r="DN64" s="177"/>
      <c r="DO64" s="177"/>
      <c r="DP64" s="177"/>
      <c r="DQ64" s="177"/>
      <c r="DR64" s="177"/>
      <c r="DS64" s="177"/>
      <c r="DT64" s="177"/>
      <c r="DU64" s="177"/>
      <c r="DV64" s="177"/>
      <c r="DW64" s="177"/>
      <c r="DX64" s="177"/>
      <c r="DY64" s="177"/>
      <c r="DZ64" s="177"/>
      <c r="EA64" s="177"/>
      <c r="EB64" s="177"/>
      <c r="EC64" s="177"/>
      <c r="ED64" s="177"/>
      <c r="EE64" s="177"/>
      <c r="EF64" s="177"/>
      <c r="EG64" s="177"/>
      <c r="EH64" s="177"/>
      <c r="EI64" s="177"/>
      <c r="EJ64" s="177"/>
      <c r="EK64" s="177"/>
      <c r="EL64" s="177"/>
      <c r="EM64" s="177"/>
      <c r="EN64" s="177"/>
      <c r="EO64" s="177"/>
      <c r="EP64" s="177"/>
      <c r="EQ64" s="177"/>
      <c r="ER64" s="177"/>
      <c r="ES64" s="177"/>
      <c r="ET64" s="177"/>
      <c r="EU64" s="177"/>
      <c r="EV64" s="177"/>
      <c r="EW64" s="177"/>
      <c r="EX64" s="177"/>
      <c r="EY64" s="177"/>
      <c r="EZ64" s="177"/>
      <c r="FA64" s="177"/>
      <c r="FB64" s="177"/>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c r="IS64" s="177"/>
      <c r="IT64" s="177"/>
      <c r="IU64" s="177"/>
      <c r="IV64" s="177"/>
      <c r="IW64" s="177"/>
    </row>
    <row r="65" spans="1:257" x14ac:dyDescent="0.2">
      <c r="A65" s="542" t="s">
        <v>33</v>
      </c>
      <c r="B65" s="544"/>
      <c r="C65" s="543"/>
      <c r="D65" s="172"/>
      <c r="E65" s="6"/>
      <c r="F65" s="3"/>
      <c r="G65" s="3"/>
      <c r="H65" s="3"/>
      <c r="I65" s="164">
        <f>+D65*E65*F65*G65</f>
        <v>0</v>
      </c>
      <c r="J65" s="178"/>
      <c r="K65" s="177"/>
      <c r="L65" s="177"/>
      <c r="M65" s="177"/>
      <c r="N65" s="198"/>
      <c r="O65" s="177"/>
      <c r="P65" s="199"/>
      <c r="Q65" s="199"/>
      <c r="R65" s="199"/>
      <c r="S65" s="199"/>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c r="IS65" s="177"/>
      <c r="IT65" s="177"/>
      <c r="IU65" s="177"/>
      <c r="IV65" s="177"/>
      <c r="IW65" s="177"/>
    </row>
    <row r="66" spans="1:257" x14ac:dyDescent="0.2">
      <c r="A66" s="542" t="s">
        <v>23</v>
      </c>
      <c r="B66" s="544"/>
      <c r="C66" s="543"/>
      <c r="D66" s="172"/>
      <c r="E66" s="3"/>
      <c r="F66" s="3"/>
      <c r="G66" s="3"/>
      <c r="H66" s="3"/>
      <c r="I66" s="164">
        <f>+D66*E66*F66*G66</f>
        <v>0</v>
      </c>
      <c r="J66" s="177"/>
    </row>
    <row r="67" spans="1:257" x14ac:dyDescent="0.2">
      <c r="A67" s="542" t="s">
        <v>30</v>
      </c>
      <c r="B67" s="544"/>
      <c r="C67" s="543"/>
      <c r="D67" s="172"/>
      <c r="E67" s="6"/>
      <c r="F67" s="5"/>
      <c r="G67" s="3"/>
      <c r="H67" s="3"/>
      <c r="I67" s="164">
        <f>+D67*E67*G67</f>
        <v>0</v>
      </c>
      <c r="J67" s="177"/>
    </row>
    <row r="68" spans="1:257" x14ac:dyDescent="0.2">
      <c r="A68" s="542" t="s">
        <v>32</v>
      </c>
      <c r="B68" s="544"/>
      <c r="C68" s="543"/>
      <c r="D68" s="172"/>
      <c r="E68" s="3"/>
      <c r="F68" s="3"/>
      <c r="G68" s="3"/>
      <c r="H68" s="3"/>
      <c r="I68" s="164">
        <f>+D68*E68*F68*G68</f>
        <v>0</v>
      </c>
    </row>
    <row r="69" spans="1:257" x14ac:dyDescent="0.2">
      <c r="A69" s="584" t="s">
        <v>63</v>
      </c>
      <c r="B69" s="585"/>
      <c r="C69" s="585"/>
      <c r="D69" s="585"/>
      <c r="E69" s="585"/>
      <c r="F69" s="585"/>
      <c r="G69" s="585"/>
      <c r="H69" s="585"/>
      <c r="I69" s="586"/>
    </row>
    <row r="70" spans="1:257" ht="30.75" customHeight="1" x14ac:dyDescent="0.2">
      <c r="A70" s="577"/>
      <c r="B70" s="578"/>
      <c r="C70" s="578"/>
      <c r="D70" s="578"/>
      <c r="E70" s="578"/>
      <c r="F70" s="578"/>
      <c r="G70" s="578"/>
      <c r="H70" s="578"/>
      <c r="I70" s="579"/>
    </row>
    <row r="71" spans="1:257" x14ac:dyDescent="0.2">
      <c r="A71" s="647" t="s">
        <v>38</v>
      </c>
      <c r="B71" s="648"/>
      <c r="C71" s="648"/>
      <c r="D71" s="648"/>
      <c r="E71" s="648"/>
      <c r="F71" s="648"/>
      <c r="G71" s="648"/>
      <c r="H71" s="648"/>
      <c r="I71" s="649"/>
      <c r="J71" s="177"/>
    </row>
    <row r="72" spans="1:257" x14ac:dyDescent="0.2">
      <c r="A72" s="208"/>
      <c r="C72" s="209"/>
      <c r="D72" s="209"/>
      <c r="E72" s="209"/>
      <c r="F72" s="209"/>
      <c r="G72" s="210"/>
      <c r="H72" s="210"/>
      <c r="I72" s="211"/>
      <c r="J72" s="177"/>
      <c r="K72" s="177"/>
      <c r="L72" s="177"/>
      <c r="M72" s="177"/>
      <c r="N72" s="198"/>
      <c r="O72" s="177"/>
      <c r="P72" s="199"/>
      <c r="Q72" s="199"/>
      <c r="R72" s="199"/>
      <c r="S72" s="199"/>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c r="CF72" s="177"/>
      <c r="CG72" s="177"/>
      <c r="CH72" s="177"/>
      <c r="CI72" s="177"/>
      <c r="CJ72" s="177"/>
      <c r="CK72" s="177"/>
      <c r="CL72" s="177"/>
      <c r="CM72" s="177"/>
      <c r="CN72" s="177"/>
      <c r="CO72" s="177"/>
      <c r="CP72" s="177"/>
      <c r="CQ72" s="177"/>
      <c r="CR72" s="177"/>
      <c r="CS72" s="177"/>
      <c r="CT72" s="177"/>
      <c r="CU72" s="177"/>
      <c r="CV72" s="177"/>
      <c r="CW72" s="177"/>
      <c r="CX72" s="177"/>
      <c r="CY72" s="177"/>
      <c r="CZ72" s="177"/>
      <c r="DA72" s="177"/>
      <c r="DB72" s="177"/>
      <c r="DC72" s="177"/>
      <c r="DD72" s="177"/>
      <c r="DE72" s="177"/>
      <c r="DF72" s="177"/>
      <c r="DG72" s="177"/>
      <c r="DH72" s="177"/>
      <c r="DI72" s="177"/>
      <c r="DJ72" s="177"/>
      <c r="DK72" s="177"/>
      <c r="DL72" s="177"/>
      <c r="DM72" s="177"/>
      <c r="DN72" s="177"/>
      <c r="DO72" s="177"/>
      <c r="DP72" s="177"/>
      <c r="DQ72" s="177"/>
      <c r="DR72" s="177"/>
      <c r="DS72" s="177"/>
      <c r="DT72" s="177"/>
      <c r="DU72" s="177"/>
      <c r="DV72" s="177"/>
      <c r="DW72" s="177"/>
      <c r="DX72" s="177"/>
      <c r="DY72" s="177"/>
      <c r="DZ72" s="177"/>
      <c r="EA72" s="177"/>
      <c r="EB72" s="177"/>
      <c r="EC72" s="177"/>
      <c r="ED72" s="177"/>
      <c r="EE72" s="177"/>
      <c r="EF72" s="177"/>
      <c r="EG72" s="177"/>
      <c r="EH72" s="177"/>
      <c r="EI72" s="177"/>
      <c r="EJ72" s="177"/>
      <c r="EK72" s="177"/>
      <c r="EL72" s="177"/>
      <c r="EM72" s="177"/>
      <c r="EN72" s="177"/>
      <c r="EO72" s="177"/>
      <c r="EP72" s="177"/>
      <c r="EQ72" s="177"/>
      <c r="ER72" s="177"/>
      <c r="ES72" s="177"/>
      <c r="ET72" s="177"/>
      <c r="EU72" s="177"/>
      <c r="EV72" s="177"/>
      <c r="EW72" s="177"/>
      <c r="EX72" s="177"/>
      <c r="EY72" s="177"/>
      <c r="EZ72" s="177"/>
      <c r="FA72" s="177"/>
      <c r="FB72" s="177"/>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c r="IS72" s="177"/>
      <c r="IT72" s="177"/>
      <c r="IU72" s="177"/>
      <c r="IV72" s="177"/>
      <c r="IW72" s="177"/>
    </row>
    <row r="73" spans="1:257" x14ac:dyDescent="0.2">
      <c r="A73" s="650" t="s">
        <v>24</v>
      </c>
      <c r="B73" s="651"/>
      <c r="C73" s="651"/>
      <c r="D73" s="651"/>
      <c r="E73" s="651"/>
      <c r="F73" s="652"/>
      <c r="G73" s="212" t="s">
        <v>37</v>
      </c>
      <c r="H73" s="212"/>
      <c r="I73" s="213">
        <f>SUM(I75:I81)</f>
        <v>0</v>
      </c>
      <c r="J73" s="203" t="s">
        <v>43</v>
      </c>
      <c r="K73" s="177"/>
      <c r="L73" s="177"/>
      <c r="M73" s="177"/>
      <c r="N73" s="198"/>
      <c r="O73" s="177"/>
      <c r="P73" s="199"/>
      <c r="Q73" s="199"/>
      <c r="R73" s="199"/>
      <c r="S73" s="199"/>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c r="CF73" s="177"/>
      <c r="CG73" s="177"/>
      <c r="CH73" s="177"/>
      <c r="CI73" s="177"/>
      <c r="CJ73" s="177"/>
      <c r="CK73" s="177"/>
      <c r="CL73" s="177"/>
      <c r="CM73" s="177"/>
      <c r="CN73" s="177"/>
      <c r="CO73" s="177"/>
      <c r="CP73" s="177"/>
      <c r="CQ73" s="177"/>
      <c r="CR73" s="177"/>
      <c r="CS73" s="177"/>
      <c r="CT73" s="177"/>
      <c r="CU73" s="177"/>
      <c r="CV73" s="177"/>
      <c r="CW73" s="177"/>
      <c r="CX73" s="177"/>
      <c r="CY73" s="177"/>
      <c r="CZ73" s="177"/>
      <c r="DA73" s="177"/>
      <c r="DB73" s="177"/>
      <c r="DC73" s="177"/>
      <c r="DD73" s="177"/>
      <c r="DE73" s="177"/>
      <c r="DF73" s="177"/>
      <c r="DG73" s="177"/>
      <c r="DH73" s="177"/>
      <c r="DI73" s="177"/>
      <c r="DJ73" s="177"/>
      <c r="DK73" s="177"/>
      <c r="DL73" s="177"/>
      <c r="DM73" s="177"/>
      <c r="DN73" s="177"/>
      <c r="DO73" s="177"/>
      <c r="DP73" s="177"/>
      <c r="DQ73" s="177"/>
      <c r="DR73" s="177"/>
      <c r="DS73" s="177"/>
      <c r="DT73" s="177"/>
      <c r="DU73" s="177"/>
      <c r="DV73" s="177"/>
      <c r="DW73" s="177"/>
      <c r="DX73" s="177"/>
      <c r="DY73" s="177"/>
      <c r="DZ73" s="177"/>
      <c r="EA73" s="177"/>
      <c r="EB73" s="177"/>
      <c r="EC73" s="177"/>
      <c r="ED73" s="177"/>
      <c r="EE73" s="177"/>
      <c r="EF73" s="177"/>
      <c r="EG73" s="177"/>
      <c r="EH73" s="177"/>
      <c r="EI73" s="177"/>
      <c r="EJ73" s="177"/>
      <c r="EK73" s="177"/>
      <c r="EL73" s="177"/>
      <c r="EM73" s="177"/>
      <c r="EN73" s="177"/>
      <c r="EO73" s="177"/>
      <c r="EP73" s="177"/>
      <c r="EQ73" s="177"/>
      <c r="ER73" s="177"/>
      <c r="ES73" s="177"/>
      <c r="ET73" s="177"/>
      <c r="EU73" s="177"/>
      <c r="EV73" s="177"/>
      <c r="EW73" s="177"/>
      <c r="EX73" s="177"/>
      <c r="EY73" s="177"/>
      <c r="EZ73" s="177"/>
      <c r="FA73" s="177"/>
      <c r="FB73" s="177"/>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c r="FY73" s="177"/>
      <c r="FZ73" s="177"/>
      <c r="GA73" s="177"/>
      <c r="GB73" s="177"/>
      <c r="GC73" s="177"/>
      <c r="GD73" s="177"/>
      <c r="GE73" s="177"/>
      <c r="GF73" s="177"/>
      <c r="GG73" s="177"/>
      <c r="GH73" s="177"/>
      <c r="GI73" s="177"/>
      <c r="GJ73" s="177"/>
      <c r="GK73" s="177"/>
      <c r="GL73" s="177"/>
      <c r="GM73" s="177"/>
      <c r="GN73" s="177"/>
      <c r="GO73" s="177"/>
      <c r="GP73" s="177"/>
      <c r="GQ73" s="177"/>
      <c r="GR73" s="177"/>
      <c r="GS73" s="177"/>
      <c r="GT73" s="177"/>
      <c r="GU73" s="177"/>
      <c r="GV73" s="177"/>
      <c r="GW73" s="177"/>
      <c r="GX73" s="177"/>
      <c r="GY73" s="177"/>
      <c r="GZ73" s="177"/>
      <c r="HA73" s="177"/>
      <c r="HB73" s="177"/>
      <c r="HC73" s="177"/>
      <c r="HD73" s="177"/>
      <c r="HE73" s="177"/>
      <c r="HF73" s="177"/>
      <c r="HG73" s="177"/>
      <c r="HH73" s="177"/>
      <c r="HI73" s="177"/>
      <c r="HJ73" s="177"/>
      <c r="HK73" s="177"/>
      <c r="HL73" s="177"/>
      <c r="HM73" s="177"/>
      <c r="HN73" s="177"/>
      <c r="HO73" s="177"/>
      <c r="HP73" s="177"/>
      <c r="HQ73" s="177"/>
      <c r="HR73" s="177"/>
      <c r="HS73" s="177"/>
      <c r="HT73" s="177"/>
      <c r="HU73" s="177"/>
      <c r="HV73" s="177"/>
      <c r="HW73" s="177"/>
      <c r="HX73" s="177"/>
      <c r="HY73" s="177"/>
      <c r="HZ73" s="177"/>
      <c r="IA73" s="177"/>
      <c r="IB73" s="177"/>
      <c r="IC73" s="177"/>
      <c r="ID73" s="177"/>
      <c r="IE73" s="177"/>
      <c r="IF73" s="177"/>
      <c r="IG73" s="177"/>
      <c r="IH73" s="177"/>
      <c r="II73" s="177"/>
      <c r="IJ73" s="177"/>
      <c r="IK73" s="177"/>
      <c r="IL73" s="177"/>
      <c r="IM73" s="177"/>
      <c r="IN73" s="177"/>
      <c r="IO73" s="177"/>
      <c r="IP73" s="177"/>
      <c r="IQ73" s="177"/>
      <c r="IR73" s="177"/>
      <c r="IS73" s="177"/>
      <c r="IT73" s="177"/>
      <c r="IU73" s="177"/>
      <c r="IV73" s="177"/>
      <c r="IW73" s="177"/>
    </row>
    <row r="74" spans="1:257" x14ac:dyDescent="0.2">
      <c r="A74" s="595" t="s">
        <v>187</v>
      </c>
      <c r="B74" s="596"/>
      <c r="C74" s="597"/>
      <c r="D74" s="1" t="s">
        <v>27</v>
      </c>
      <c r="E74" s="1" t="s">
        <v>28</v>
      </c>
      <c r="F74" s="1" t="s">
        <v>29</v>
      </c>
      <c r="G74" s="2" t="s">
        <v>31</v>
      </c>
      <c r="H74" s="2"/>
      <c r="I74" s="207"/>
      <c r="J74" s="177"/>
      <c r="K74" s="177"/>
      <c r="L74" s="177"/>
      <c r="M74" s="177"/>
      <c r="N74" s="198"/>
      <c r="O74" s="177"/>
      <c r="P74" s="199"/>
      <c r="Q74" s="199"/>
      <c r="R74" s="199"/>
      <c r="S74" s="199"/>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c r="CM74" s="177"/>
      <c r="CN74" s="177"/>
      <c r="CO74" s="177"/>
      <c r="CP74" s="177"/>
      <c r="CQ74" s="177"/>
      <c r="CR74" s="177"/>
      <c r="CS74" s="177"/>
      <c r="CT74" s="177"/>
      <c r="CU74" s="177"/>
      <c r="CV74" s="177"/>
      <c r="CW74" s="177"/>
      <c r="CX74" s="177"/>
      <c r="CY74" s="177"/>
      <c r="CZ74" s="177"/>
      <c r="DA74" s="177"/>
      <c r="DB74" s="177"/>
      <c r="DC74" s="177"/>
      <c r="DD74" s="177"/>
      <c r="DE74" s="177"/>
      <c r="DF74" s="177"/>
      <c r="DG74" s="177"/>
      <c r="DH74" s="177"/>
      <c r="DI74" s="177"/>
      <c r="DJ74" s="177"/>
      <c r="DK74" s="177"/>
      <c r="DL74" s="177"/>
      <c r="DM74" s="177"/>
      <c r="DN74" s="177"/>
      <c r="DO74" s="177"/>
      <c r="DP74" s="177"/>
      <c r="DQ74" s="177"/>
      <c r="DR74" s="177"/>
      <c r="DS74" s="177"/>
      <c r="DT74" s="177"/>
      <c r="DU74" s="177"/>
      <c r="DV74" s="177"/>
      <c r="DW74" s="177"/>
      <c r="DX74" s="177"/>
      <c r="DY74" s="177"/>
      <c r="DZ74" s="177"/>
      <c r="EA74" s="177"/>
      <c r="EB74" s="177"/>
      <c r="EC74" s="177"/>
      <c r="ED74" s="177"/>
      <c r="EE74" s="177"/>
      <c r="EF74" s="177"/>
      <c r="EG74" s="177"/>
      <c r="EH74" s="177"/>
      <c r="EI74" s="177"/>
      <c r="EJ74" s="177"/>
      <c r="EK74" s="177"/>
      <c r="EL74" s="177"/>
      <c r="EM74" s="177"/>
      <c r="EN74" s="177"/>
      <c r="EO74" s="177"/>
      <c r="EP74" s="177"/>
      <c r="EQ74" s="177"/>
      <c r="ER74" s="177"/>
      <c r="ES74" s="177"/>
      <c r="ET74" s="177"/>
      <c r="EU74" s="177"/>
      <c r="EV74" s="177"/>
      <c r="EW74" s="177"/>
      <c r="EX74" s="177"/>
      <c r="EY74" s="177"/>
      <c r="EZ74" s="177"/>
      <c r="FA74" s="177"/>
      <c r="FB74" s="177"/>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c r="IS74" s="177"/>
      <c r="IT74" s="177"/>
      <c r="IU74" s="177"/>
      <c r="IV74" s="177"/>
      <c r="IW74" s="177"/>
    </row>
    <row r="75" spans="1:257" x14ac:dyDescent="0.2">
      <c r="A75" s="542" t="s">
        <v>20</v>
      </c>
      <c r="B75" s="544"/>
      <c r="C75" s="543"/>
      <c r="D75" s="172"/>
      <c r="E75" s="3"/>
      <c r="F75" s="174"/>
      <c r="G75" s="4"/>
      <c r="H75" s="4"/>
      <c r="I75" s="164">
        <f>+D75*E75*G75</f>
        <v>0</v>
      </c>
    </row>
    <row r="76" spans="1:257" ht="15" customHeight="1" x14ac:dyDescent="0.2">
      <c r="A76" s="542" t="s">
        <v>21</v>
      </c>
      <c r="B76" s="544"/>
      <c r="C76" s="543"/>
      <c r="D76" s="172"/>
      <c r="E76" s="3"/>
      <c r="F76" s="174"/>
      <c r="G76" s="3"/>
      <c r="H76" s="3"/>
      <c r="I76" s="164">
        <f>+D76*E76*G76</f>
        <v>0</v>
      </c>
      <c r="J76" s="177"/>
    </row>
    <row r="77" spans="1:257" ht="15" customHeight="1" x14ac:dyDescent="0.2">
      <c r="A77" s="542" t="s">
        <v>22</v>
      </c>
      <c r="B77" s="544"/>
      <c r="C77" s="543"/>
      <c r="D77" s="172"/>
      <c r="E77" s="3"/>
      <c r="F77" s="3"/>
      <c r="G77" s="3"/>
      <c r="H77" s="3"/>
      <c r="I77" s="164">
        <f>+D77*E77*F77*G77</f>
        <v>0</v>
      </c>
      <c r="J77" s="177"/>
    </row>
    <row r="78" spans="1:257" ht="15" customHeight="1" x14ac:dyDescent="0.2">
      <c r="A78" s="542" t="s">
        <v>33</v>
      </c>
      <c r="B78" s="544"/>
      <c r="C78" s="543"/>
      <c r="D78" s="172"/>
      <c r="E78" s="6"/>
      <c r="F78" s="3"/>
      <c r="G78" s="3"/>
      <c r="H78" s="3"/>
      <c r="I78" s="164">
        <f>+D78*E78*F78*G78</f>
        <v>0</v>
      </c>
      <c r="J78" s="177"/>
    </row>
    <row r="79" spans="1:257" ht="15" customHeight="1" x14ac:dyDescent="0.2">
      <c r="A79" s="542" t="s">
        <v>34</v>
      </c>
      <c r="B79" s="544"/>
      <c r="C79" s="543"/>
      <c r="D79" s="172"/>
      <c r="E79" s="6"/>
      <c r="F79" s="3"/>
      <c r="G79" s="174"/>
      <c r="H79" s="5"/>
      <c r="I79" s="164">
        <f>+D79*E79*F79</f>
        <v>0</v>
      </c>
      <c r="J79" s="177"/>
    </row>
    <row r="80" spans="1:257" ht="15" customHeight="1" x14ac:dyDescent="0.2">
      <c r="A80" s="542" t="s">
        <v>205</v>
      </c>
      <c r="B80" s="544"/>
      <c r="C80" s="543"/>
      <c r="D80" s="172"/>
      <c r="E80" s="6"/>
      <c r="F80" s="174"/>
      <c r="G80" s="3"/>
      <c r="H80" s="3"/>
      <c r="I80" s="164">
        <f>+D80*E80*G80</f>
        <v>0</v>
      </c>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77"/>
      <c r="IK80" s="177"/>
      <c r="IL80" s="177"/>
      <c r="IM80" s="177"/>
      <c r="IN80" s="177"/>
      <c r="IO80" s="177"/>
      <c r="IP80" s="177"/>
      <c r="IQ80" s="177"/>
      <c r="IR80" s="177"/>
      <c r="IS80" s="177"/>
      <c r="IT80" s="177"/>
      <c r="IU80" s="177"/>
      <c r="IV80" s="177"/>
      <c r="IW80" s="177"/>
    </row>
    <row r="81" spans="1:257" ht="15" customHeight="1" x14ac:dyDescent="0.2">
      <c r="A81" s="542" t="s">
        <v>32</v>
      </c>
      <c r="B81" s="544"/>
      <c r="C81" s="543"/>
      <c r="D81" s="172"/>
      <c r="E81" s="3"/>
      <c r="F81" s="3"/>
      <c r="G81" s="3"/>
      <c r="H81" s="3"/>
      <c r="I81" s="164">
        <f>+D81*E81*F81*G81</f>
        <v>0</v>
      </c>
      <c r="J81" s="177"/>
      <c r="K81" s="177"/>
      <c r="L81" s="177"/>
      <c r="M81" s="177"/>
      <c r="N81" s="177"/>
      <c r="O81" s="177"/>
      <c r="P81" s="199"/>
      <c r="Q81" s="199"/>
      <c r="R81" s="199"/>
      <c r="S81" s="199"/>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c r="GT81" s="177"/>
      <c r="GU81" s="177"/>
      <c r="GV81" s="177"/>
      <c r="GW81" s="177"/>
      <c r="GX81" s="17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c r="IC81" s="177"/>
      <c r="ID81" s="177"/>
      <c r="IE81" s="177"/>
      <c r="IF81" s="177"/>
      <c r="IG81" s="177"/>
      <c r="IH81" s="177"/>
      <c r="II81" s="177"/>
      <c r="IJ81" s="177"/>
      <c r="IK81" s="177"/>
      <c r="IL81" s="177"/>
      <c r="IM81" s="177"/>
      <c r="IN81" s="177"/>
      <c r="IO81" s="177"/>
      <c r="IP81" s="177"/>
      <c r="IQ81" s="177"/>
      <c r="IR81" s="177"/>
      <c r="IS81" s="177"/>
      <c r="IT81" s="177"/>
      <c r="IU81" s="177"/>
      <c r="IV81" s="177"/>
      <c r="IW81" s="177"/>
    </row>
    <row r="82" spans="1:257" ht="15" customHeight="1" x14ac:dyDescent="0.2">
      <c r="A82" s="584" t="s">
        <v>64</v>
      </c>
      <c r="B82" s="585"/>
      <c r="C82" s="585"/>
      <c r="D82" s="585"/>
      <c r="E82" s="585"/>
      <c r="F82" s="585"/>
      <c r="G82" s="585"/>
      <c r="H82" s="585"/>
      <c r="I82" s="586"/>
      <c r="J82" s="177"/>
      <c r="K82" s="177"/>
      <c r="L82" s="177"/>
      <c r="M82" s="177"/>
      <c r="N82" s="177"/>
      <c r="O82" s="177"/>
      <c r="P82" s="199"/>
      <c r="Q82" s="199"/>
      <c r="R82" s="199"/>
      <c r="S82" s="199"/>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177"/>
      <c r="CS82" s="177"/>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177"/>
      <c r="DX82" s="177"/>
      <c r="DY82" s="177"/>
      <c r="DZ82" s="177"/>
      <c r="EA82" s="177"/>
      <c r="EB82" s="177"/>
      <c r="EC82" s="177"/>
      <c r="ED82" s="177"/>
      <c r="EE82" s="177"/>
      <c r="EF82" s="177"/>
      <c r="EG82" s="177"/>
      <c r="EH82" s="177"/>
      <c r="EI82" s="177"/>
      <c r="EJ82" s="177"/>
      <c r="EK82" s="177"/>
      <c r="EL82" s="177"/>
      <c r="EM82" s="177"/>
      <c r="EN82" s="177"/>
      <c r="EO82" s="177"/>
      <c r="EP82" s="177"/>
      <c r="EQ82" s="177"/>
      <c r="ER82" s="177"/>
      <c r="ES82" s="177"/>
      <c r="ET82" s="177"/>
      <c r="EU82" s="177"/>
      <c r="EV82" s="177"/>
      <c r="EW82" s="177"/>
      <c r="EX82" s="177"/>
      <c r="EY82" s="177"/>
      <c r="EZ82" s="177"/>
      <c r="FA82" s="177"/>
      <c r="FB82" s="177"/>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c r="IS82" s="177"/>
      <c r="IT82" s="177"/>
      <c r="IU82" s="177"/>
      <c r="IV82" s="177"/>
      <c r="IW82" s="177"/>
    </row>
    <row r="83" spans="1:257" ht="31.15" customHeight="1" x14ac:dyDescent="0.2">
      <c r="A83" s="577"/>
      <c r="B83" s="578"/>
      <c r="C83" s="578"/>
      <c r="D83" s="578"/>
      <c r="E83" s="578"/>
      <c r="F83" s="578"/>
      <c r="G83" s="578"/>
      <c r="H83" s="578"/>
      <c r="I83" s="579"/>
      <c r="J83" s="177"/>
      <c r="K83" s="177"/>
      <c r="L83" s="177"/>
      <c r="M83" s="177"/>
      <c r="N83" s="177"/>
      <c r="O83" s="177"/>
      <c r="P83" s="199"/>
      <c r="Q83" s="199"/>
      <c r="R83" s="199"/>
      <c r="S83" s="199"/>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177"/>
      <c r="CR83" s="177"/>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c r="IW83" s="177"/>
    </row>
    <row r="84" spans="1:257" ht="16.5" thickBot="1" x14ac:dyDescent="0.25">
      <c r="A84" s="532" t="s">
        <v>198</v>
      </c>
      <c r="B84" s="533"/>
      <c r="C84" s="533"/>
      <c r="D84" s="533"/>
      <c r="E84" s="533"/>
      <c r="F84" s="533"/>
      <c r="G84" s="533"/>
      <c r="H84" s="533"/>
      <c r="I84" s="534"/>
      <c r="J84" s="177"/>
      <c r="K84" s="177"/>
      <c r="L84" s="177"/>
      <c r="M84" s="177"/>
      <c r="N84" s="177"/>
      <c r="O84" s="177"/>
      <c r="P84" s="199"/>
      <c r="Q84" s="199"/>
      <c r="R84" s="199"/>
      <c r="S84" s="199"/>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c r="CM84" s="177"/>
      <c r="CN84" s="177"/>
      <c r="CO84" s="177"/>
      <c r="CP84" s="177"/>
      <c r="CQ84" s="177"/>
      <c r="CR84" s="177"/>
      <c r="CS84" s="177"/>
      <c r="CT84" s="177"/>
      <c r="CU84" s="177"/>
      <c r="CV84" s="177"/>
      <c r="CW84" s="177"/>
      <c r="CX84" s="177"/>
      <c r="CY84" s="177"/>
      <c r="CZ84" s="177"/>
      <c r="DA84" s="177"/>
      <c r="DB84" s="177"/>
      <c r="DC84" s="177"/>
      <c r="DD84" s="177"/>
      <c r="DE84" s="177"/>
      <c r="DF84" s="177"/>
      <c r="DG84" s="177"/>
      <c r="DH84" s="177"/>
      <c r="DI84" s="177"/>
      <c r="DJ84" s="177"/>
      <c r="DK84" s="177"/>
      <c r="DL84" s="177"/>
      <c r="DM84" s="177"/>
      <c r="DN84" s="177"/>
      <c r="DO84" s="177"/>
      <c r="DP84" s="177"/>
      <c r="DQ84" s="177"/>
      <c r="DR84" s="177"/>
      <c r="DS84" s="177"/>
      <c r="DT84" s="177"/>
      <c r="DU84" s="177"/>
      <c r="DV84" s="177"/>
      <c r="DW84" s="177"/>
      <c r="DX84" s="177"/>
      <c r="DY84" s="177"/>
      <c r="DZ84" s="177"/>
      <c r="EA84" s="177"/>
      <c r="EB84" s="177"/>
      <c r="EC84" s="177"/>
      <c r="ED84" s="177"/>
      <c r="EE84" s="177"/>
      <c r="EF84" s="177"/>
      <c r="EG84" s="177"/>
      <c r="EH84" s="177"/>
      <c r="EI84" s="177"/>
      <c r="EJ84" s="177"/>
      <c r="EK84" s="177"/>
      <c r="EL84" s="177"/>
      <c r="EM84" s="177"/>
      <c r="EN84" s="177"/>
      <c r="EO84" s="177"/>
      <c r="EP84" s="177"/>
      <c r="EQ84" s="177"/>
      <c r="ER84" s="177"/>
      <c r="ES84" s="177"/>
      <c r="ET84" s="177"/>
      <c r="EU84" s="177"/>
      <c r="EV84" s="177"/>
      <c r="EW84" s="177"/>
      <c r="EX84" s="177"/>
      <c r="EY84" s="177"/>
      <c r="EZ84" s="177"/>
      <c r="FA84" s="177"/>
      <c r="FB84" s="177"/>
      <c r="FC84" s="177"/>
      <c r="FD84" s="177"/>
      <c r="FE84" s="177"/>
      <c r="FF84" s="177"/>
      <c r="FG84" s="177"/>
      <c r="FH84" s="177"/>
      <c r="FI84" s="177"/>
      <c r="FJ84" s="177"/>
      <c r="FK84" s="177"/>
      <c r="FL84" s="177"/>
      <c r="FM84" s="177"/>
      <c r="FN84" s="177"/>
      <c r="FO84" s="177"/>
      <c r="FP84" s="177"/>
      <c r="FQ84" s="177"/>
      <c r="FR84" s="177"/>
      <c r="FS84" s="177"/>
      <c r="FT84" s="177"/>
      <c r="FU84" s="177"/>
      <c r="FV84" s="177"/>
      <c r="FW84" s="177"/>
      <c r="FX84" s="177"/>
      <c r="FY84" s="177"/>
      <c r="FZ84" s="177"/>
      <c r="GA84" s="177"/>
      <c r="GB84" s="177"/>
      <c r="GC84" s="177"/>
      <c r="GD84" s="177"/>
      <c r="GE84" s="177"/>
      <c r="GF84" s="177"/>
      <c r="GG84" s="177"/>
      <c r="GH84" s="177"/>
      <c r="GI84" s="177"/>
      <c r="GJ84" s="177"/>
      <c r="GK84" s="177"/>
      <c r="GL84" s="177"/>
      <c r="GM84" s="177"/>
      <c r="GN84" s="177"/>
      <c r="GO84" s="177"/>
      <c r="GP84" s="177"/>
      <c r="GQ84" s="177"/>
      <c r="GR84" s="177"/>
      <c r="GS84" s="177"/>
      <c r="GT84" s="177"/>
      <c r="GU84" s="177"/>
      <c r="GV84" s="177"/>
      <c r="GW84" s="177"/>
      <c r="GX84" s="17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c r="IC84" s="177"/>
      <c r="ID84" s="177"/>
      <c r="IE84" s="177"/>
      <c r="IF84" s="177"/>
      <c r="IG84" s="177"/>
      <c r="IH84" s="177"/>
      <c r="II84" s="177"/>
      <c r="IJ84" s="177"/>
      <c r="IK84" s="177"/>
      <c r="IL84" s="177"/>
      <c r="IM84" s="177"/>
      <c r="IN84" s="177"/>
      <c r="IO84" s="177"/>
      <c r="IP84" s="177"/>
      <c r="IQ84" s="177"/>
      <c r="IR84" s="177"/>
      <c r="IS84" s="177"/>
      <c r="IT84" s="177"/>
      <c r="IU84" s="177"/>
      <c r="IV84" s="177"/>
      <c r="IW84" s="177"/>
    </row>
    <row r="85" spans="1:257" x14ac:dyDescent="0.2">
      <c r="A85" s="168"/>
      <c r="B85" s="167"/>
      <c r="C85" s="167"/>
      <c r="D85" s="167"/>
      <c r="E85" s="167"/>
      <c r="F85" s="167"/>
      <c r="G85" s="167"/>
      <c r="H85" s="167"/>
      <c r="I85" s="169"/>
      <c r="J85" s="177"/>
      <c r="K85" s="177"/>
      <c r="L85" s="177"/>
      <c r="M85" s="177"/>
      <c r="N85" s="177"/>
      <c r="O85" s="177"/>
      <c r="P85" s="199"/>
      <c r="Q85" s="199"/>
      <c r="R85" s="199"/>
      <c r="S85" s="199"/>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c r="CM85" s="177"/>
      <c r="CN85" s="177"/>
      <c r="CO85" s="177"/>
      <c r="CP85" s="177"/>
      <c r="CQ85" s="177"/>
      <c r="CR85" s="177"/>
      <c r="CS85" s="177"/>
      <c r="CT85" s="177"/>
      <c r="CU85" s="177"/>
      <c r="CV85" s="177"/>
      <c r="CW85" s="177"/>
      <c r="CX85" s="177"/>
      <c r="CY85" s="177"/>
      <c r="CZ85" s="177"/>
      <c r="DA85" s="177"/>
      <c r="DB85" s="177"/>
      <c r="DC85" s="177"/>
      <c r="DD85" s="177"/>
      <c r="DE85" s="177"/>
      <c r="DF85" s="177"/>
      <c r="DG85" s="177"/>
      <c r="DH85" s="177"/>
      <c r="DI85" s="177"/>
      <c r="DJ85" s="177"/>
      <c r="DK85" s="177"/>
      <c r="DL85" s="177"/>
      <c r="DM85" s="177"/>
      <c r="DN85" s="177"/>
      <c r="DO85" s="177"/>
      <c r="DP85" s="177"/>
      <c r="DQ85" s="177"/>
      <c r="DR85" s="177"/>
      <c r="DS85" s="177"/>
      <c r="DT85" s="177"/>
      <c r="DU85" s="177"/>
      <c r="DV85" s="177"/>
      <c r="DW85" s="177"/>
      <c r="DX85" s="177"/>
      <c r="DY85" s="177"/>
      <c r="DZ85" s="177"/>
      <c r="EA85" s="177"/>
      <c r="EB85" s="177"/>
      <c r="EC85" s="177"/>
      <c r="ED85" s="177"/>
      <c r="EE85" s="177"/>
      <c r="EF85" s="177"/>
      <c r="EG85" s="177"/>
      <c r="EH85" s="177"/>
      <c r="EI85" s="177"/>
      <c r="EJ85" s="177"/>
      <c r="EK85" s="177"/>
      <c r="EL85" s="177"/>
      <c r="EM85" s="177"/>
      <c r="EN85" s="177"/>
      <c r="EO85" s="177"/>
      <c r="EP85" s="177"/>
      <c r="EQ85" s="177"/>
      <c r="ER85" s="177"/>
      <c r="ES85" s="177"/>
      <c r="ET85" s="177"/>
      <c r="EU85" s="177"/>
      <c r="EV85" s="177"/>
      <c r="EW85" s="177"/>
      <c r="EX85" s="177"/>
      <c r="EY85" s="177"/>
      <c r="EZ85" s="177"/>
      <c r="FA85" s="177"/>
      <c r="FB85" s="177"/>
      <c r="FC85" s="177"/>
      <c r="FD85" s="177"/>
      <c r="FE85" s="177"/>
      <c r="FF85" s="177"/>
      <c r="FG85" s="177"/>
      <c r="FH85" s="177"/>
      <c r="FI85" s="177"/>
      <c r="FJ85" s="177"/>
      <c r="FK85" s="177"/>
      <c r="FL85" s="177"/>
      <c r="FM85" s="177"/>
      <c r="FN85" s="177"/>
      <c r="FO85" s="177"/>
      <c r="FP85" s="177"/>
      <c r="FQ85" s="177"/>
      <c r="FR85" s="177"/>
      <c r="FS85" s="177"/>
      <c r="FT85" s="177"/>
      <c r="FU85" s="177"/>
      <c r="FV85" s="177"/>
      <c r="FW85" s="177"/>
      <c r="FX85" s="177"/>
      <c r="FY85" s="177"/>
      <c r="FZ85" s="177"/>
      <c r="GA85" s="177"/>
      <c r="GB85" s="177"/>
      <c r="GC85" s="177"/>
      <c r="GD85" s="177"/>
      <c r="GE85" s="177"/>
      <c r="GF85" s="177"/>
      <c r="GG85" s="177"/>
      <c r="GH85" s="177"/>
      <c r="GI85" s="177"/>
      <c r="GJ85" s="177"/>
      <c r="GK85" s="177"/>
      <c r="GL85" s="177"/>
      <c r="GM85" s="177"/>
      <c r="GN85" s="177"/>
      <c r="GO85" s="177"/>
      <c r="GP85" s="177"/>
      <c r="GQ85" s="177"/>
      <c r="GR85" s="177"/>
      <c r="GS85" s="177"/>
      <c r="GT85" s="177"/>
      <c r="GU85" s="177"/>
      <c r="GV85" s="177"/>
      <c r="GW85" s="177"/>
      <c r="GX85" s="177"/>
      <c r="GY85" s="177"/>
      <c r="GZ85" s="177"/>
      <c r="HA85" s="177"/>
      <c r="HB85" s="177"/>
      <c r="HC85" s="177"/>
      <c r="HD85" s="177"/>
      <c r="HE85" s="177"/>
      <c r="HF85" s="177"/>
      <c r="HG85" s="177"/>
      <c r="HH85" s="177"/>
      <c r="HI85" s="177"/>
      <c r="HJ85" s="177"/>
      <c r="HK85" s="177"/>
      <c r="HL85" s="177"/>
      <c r="HM85" s="177"/>
      <c r="HN85" s="177"/>
      <c r="HO85" s="177"/>
      <c r="HP85" s="177"/>
      <c r="HQ85" s="177"/>
      <c r="HR85" s="177"/>
      <c r="HS85" s="177"/>
      <c r="HT85" s="177"/>
      <c r="HU85" s="177"/>
      <c r="HV85" s="177"/>
      <c r="HW85" s="177"/>
      <c r="HX85" s="177"/>
      <c r="HY85" s="177"/>
      <c r="HZ85" s="177"/>
      <c r="IA85" s="177"/>
      <c r="IB85" s="177"/>
      <c r="IC85" s="177"/>
      <c r="ID85" s="177"/>
      <c r="IE85" s="177"/>
      <c r="IF85" s="177"/>
      <c r="IG85" s="177"/>
      <c r="IH85" s="177"/>
      <c r="II85" s="177"/>
      <c r="IJ85" s="177"/>
      <c r="IK85" s="177"/>
      <c r="IL85" s="177"/>
      <c r="IM85" s="177"/>
      <c r="IN85" s="177"/>
      <c r="IO85" s="177"/>
      <c r="IP85" s="177"/>
      <c r="IQ85" s="177"/>
      <c r="IR85" s="177"/>
      <c r="IS85" s="177"/>
      <c r="IT85" s="177"/>
      <c r="IU85" s="177"/>
      <c r="IV85" s="177"/>
      <c r="IW85" s="177"/>
    </row>
    <row r="86" spans="1:257" ht="31.7" customHeight="1" x14ac:dyDescent="0.2">
      <c r="A86" s="556" t="s">
        <v>206</v>
      </c>
      <c r="B86" s="557"/>
      <c r="C86" s="557"/>
      <c r="D86" s="557"/>
      <c r="E86" s="557"/>
      <c r="F86" s="557"/>
      <c r="G86" s="557"/>
      <c r="H86" s="557"/>
      <c r="I86" s="558"/>
      <c r="J86" s="177"/>
      <c r="K86" s="177"/>
      <c r="L86" s="177"/>
      <c r="M86" s="177"/>
      <c r="N86" s="177"/>
      <c r="O86" s="177"/>
      <c r="P86" s="199"/>
      <c r="Q86" s="199"/>
      <c r="R86" s="199"/>
      <c r="S86" s="199"/>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c r="CF86" s="177"/>
      <c r="CG86" s="177"/>
      <c r="CH86" s="177"/>
      <c r="CI86" s="177"/>
      <c r="CJ86" s="177"/>
      <c r="CK86" s="177"/>
      <c r="CL86" s="177"/>
      <c r="CM86" s="177"/>
      <c r="CN86" s="177"/>
      <c r="CO86" s="177"/>
      <c r="CP86" s="177"/>
      <c r="CQ86" s="177"/>
      <c r="CR86" s="177"/>
      <c r="CS86" s="177"/>
      <c r="CT86" s="177"/>
      <c r="CU86" s="177"/>
      <c r="CV86" s="177"/>
      <c r="CW86" s="177"/>
      <c r="CX86" s="177"/>
      <c r="CY86" s="177"/>
      <c r="CZ86" s="177"/>
      <c r="DA86" s="177"/>
      <c r="DB86" s="177"/>
      <c r="DC86" s="177"/>
      <c r="DD86" s="177"/>
      <c r="DE86" s="177"/>
      <c r="DF86" s="177"/>
      <c r="DG86" s="177"/>
      <c r="DH86" s="177"/>
      <c r="DI86" s="177"/>
      <c r="DJ86" s="177"/>
      <c r="DK86" s="177"/>
      <c r="DL86" s="177"/>
      <c r="DM86" s="177"/>
      <c r="DN86" s="177"/>
      <c r="DO86" s="177"/>
      <c r="DP86" s="177"/>
      <c r="DQ86" s="177"/>
      <c r="DR86" s="177"/>
      <c r="DS86" s="177"/>
      <c r="DT86" s="177"/>
      <c r="DU86" s="177"/>
      <c r="DV86" s="177"/>
      <c r="DW86" s="177"/>
      <c r="DX86" s="177"/>
      <c r="DY86" s="177"/>
      <c r="DZ86" s="177"/>
      <c r="EA86" s="177"/>
      <c r="EB86" s="177"/>
      <c r="EC86" s="177"/>
      <c r="ED86" s="177"/>
      <c r="EE86" s="177"/>
      <c r="EF86" s="177"/>
      <c r="EG86" s="177"/>
      <c r="EH86" s="177"/>
      <c r="EI86" s="177"/>
      <c r="EJ86" s="177"/>
      <c r="EK86" s="177"/>
      <c r="EL86" s="177"/>
      <c r="EM86" s="177"/>
      <c r="EN86" s="177"/>
      <c r="EO86" s="177"/>
      <c r="EP86" s="177"/>
      <c r="EQ86" s="177"/>
      <c r="ER86" s="177"/>
      <c r="ES86" s="177"/>
      <c r="ET86" s="177"/>
      <c r="EU86" s="177"/>
      <c r="EV86" s="177"/>
      <c r="EW86" s="177"/>
      <c r="EX86" s="177"/>
      <c r="EY86" s="177"/>
      <c r="EZ86" s="177"/>
      <c r="FA86" s="177"/>
      <c r="FB86" s="177"/>
      <c r="FC86" s="177"/>
      <c r="FD86" s="17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177"/>
      <c r="GT86" s="177"/>
      <c r="GU86" s="177"/>
      <c r="GV86" s="177"/>
      <c r="GW86" s="177"/>
      <c r="GX86" s="177"/>
      <c r="GY86" s="177"/>
      <c r="GZ86" s="177"/>
      <c r="HA86" s="177"/>
      <c r="HB86" s="177"/>
      <c r="HC86" s="177"/>
      <c r="HD86" s="177"/>
      <c r="HE86" s="177"/>
      <c r="HF86" s="177"/>
      <c r="HG86" s="177"/>
      <c r="HH86" s="177"/>
      <c r="HI86" s="177"/>
      <c r="HJ86" s="177"/>
      <c r="HK86" s="177"/>
      <c r="HL86" s="177"/>
      <c r="HM86" s="177"/>
      <c r="HN86" s="177"/>
      <c r="HO86" s="177"/>
      <c r="HP86" s="177"/>
      <c r="HQ86" s="177"/>
      <c r="HR86" s="177"/>
      <c r="HS86" s="177"/>
      <c r="HT86" s="177"/>
      <c r="HU86" s="177"/>
      <c r="HV86" s="177"/>
      <c r="HW86" s="177"/>
      <c r="HX86" s="177"/>
      <c r="HY86" s="177"/>
      <c r="HZ86" s="177"/>
      <c r="IA86" s="177"/>
      <c r="IB86" s="177"/>
      <c r="IC86" s="177"/>
      <c r="ID86" s="177"/>
      <c r="IE86" s="177"/>
      <c r="IF86" s="177"/>
      <c r="IG86" s="177"/>
      <c r="IH86" s="177"/>
      <c r="II86" s="177"/>
      <c r="IJ86" s="177"/>
      <c r="IK86" s="177"/>
      <c r="IL86" s="177"/>
      <c r="IM86" s="177"/>
      <c r="IN86" s="177"/>
      <c r="IO86" s="177"/>
      <c r="IP86" s="177"/>
      <c r="IQ86" s="177"/>
      <c r="IR86" s="177"/>
      <c r="IS86" s="177"/>
      <c r="IT86" s="177"/>
      <c r="IU86" s="177"/>
      <c r="IV86" s="177"/>
      <c r="IW86" s="177"/>
    </row>
    <row r="87" spans="1:257" x14ac:dyDescent="0.2">
      <c r="A87" s="559" t="s">
        <v>232</v>
      </c>
      <c r="B87" s="560"/>
      <c r="C87" s="667"/>
      <c r="D87" s="1" t="s">
        <v>27</v>
      </c>
      <c r="E87" s="658" t="s">
        <v>207</v>
      </c>
      <c r="F87" s="659"/>
      <c r="G87" s="660"/>
      <c r="H87" s="10"/>
      <c r="I87" s="671">
        <f>D88</f>
        <v>0</v>
      </c>
      <c r="J87" s="177"/>
      <c r="K87" s="177"/>
      <c r="L87" s="177"/>
      <c r="M87" s="177"/>
      <c r="N87" s="177"/>
      <c r="O87" s="177"/>
      <c r="P87" s="199"/>
      <c r="Q87" s="199"/>
      <c r="R87" s="199"/>
      <c r="S87" s="199"/>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c r="CF87" s="177"/>
      <c r="CG87" s="177"/>
      <c r="CH87" s="177"/>
      <c r="CI87" s="177"/>
      <c r="CJ87" s="177"/>
      <c r="CK87" s="177"/>
      <c r="CL87" s="177"/>
      <c r="CM87" s="177"/>
      <c r="CN87" s="177"/>
      <c r="CO87" s="177"/>
      <c r="CP87" s="177"/>
      <c r="CQ87" s="177"/>
      <c r="CR87" s="177"/>
      <c r="CS87" s="177"/>
      <c r="CT87" s="177"/>
      <c r="CU87" s="177"/>
      <c r="CV87" s="177"/>
      <c r="CW87" s="177"/>
      <c r="CX87" s="177"/>
      <c r="CY87" s="177"/>
      <c r="CZ87" s="177"/>
      <c r="DA87" s="177"/>
      <c r="DB87" s="177"/>
      <c r="DC87" s="177"/>
      <c r="DD87" s="177"/>
      <c r="DE87" s="177"/>
      <c r="DF87" s="177"/>
      <c r="DG87" s="177"/>
      <c r="DH87" s="177"/>
      <c r="DI87" s="177"/>
      <c r="DJ87" s="177"/>
      <c r="DK87" s="177"/>
      <c r="DL87" s="177"/>
      <c r="DM87" s="177"/>
      <c r="DN87" s="177"/>
      <c r="DO87" s="177"/>
      <c r="DP87" s="177"/>
      <c r="DQ87" s="177"/>
      <c r="DR87" s="177"/>
      <c r="DS87" s="177"/>
      <c r="DT87" s="177"/>
      <c r="DU87" s="177"/>
      <c r="DV87" s="177"/>
      <c r="DW87" s="177"/>
      <c r="DX87" s="177"/>
      <c r="DY87" s="177"/>
      <c r="DZ87" s="177"/>
      <c r="EA87" s="177"/>
      <c r="EB87" s="177"/>
      <c r="EC87" s="177"/>
      <c r="ED87" s="177"/>
      <c r="EE87" s="177"/>
      <c r="EF87" s="177"/>
      <c r="EG87" s="177"/>
      <c r="EH87" s="177"/>
      <c r="EI87" s="177"/>
      <c r="EJ87" s="177"/>
      <c r="EK87" s="177"/>
      <c r="EL87" s="177"/>
      <c r="EM87" s="177"/>
      <c r="EN87" s="177"/>
      <c r="EO87" s="177"/>
      <c r="EP87" s="177"/>
      <c r="EQ87" s="177"/>
      <c r="ER87" s="177"/>
      <c r="ES87" s="177"/>
      <c r="ET87" s="177"/>
      <c r="EU87" s="177"/>
      <c r="EV87" s="177"/>
      <c r="EW87" s="177"/>
      <c r="EX87" s="177"/>
      <c r="EY87" s="177"/>
      <c r="EZ87" s="177"/>
      <c r="FA87" s="177"/>
      <c r="FB87" s="177"/>
      <c r="FC87" s="177"/>
      <c r="FD87" s="17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177"/>
      <c r="GT87" s="177"/>
      <c r="GU87" s="177"/>
      <c r="GV87" s="177"/>
      <c r="GW87" s="177"/>
      <c r="GX87" s="17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c r="IC87" s="177"/>
      <c r="ID87" s="177"/>
      <c r="IE87" s="177"/>
      <c r="IF87" s="177"/>
      <c r="IG87" s="177"/>
      <c r="IH87" s="177"/>
      <c r="II87" s="177"/>
      <c r="IJ87" s="177"/>
      <c r="IK87" s="177"/>
      <c r="IL87" s="177"/>
      <c r="IM87" s="177"/>
      <c r="IN87" s="177"/>
      <c r="IO87" s="177"/>
      <c r="IP87" s="177"/>
      <c r="IQ87" s="177"/>
      <c r="IR87" s="177"/>
      <c r="IS87" s="177"/>
      <c r="IT87" s="177"/>
      <c r="IU87" s="177"/>
      <c r="IV87" s="177"/>
      <c r="IW87" s="177"/>
    </row>
    <row r="88" spans="1:257" ht="15" customHeight="1" x14ac:dyDescent="0.2">
      <c r="A88" s="668"/>
      <c r="B88" s="669"/>
      <c r="C88" s="670"/>
      <c r="D88" s="171"/>
      <c r="E88" s="661"/>
      <c r="F88" s="662"/>
      <c r="G88" s="663"/>
      <c r="H88" s="10"/>
      <c r="I88" s="672"/>
      <c r="J88" s="177"/>
      <c r="K88" s="177"/>
      <c r="L88" s="177"/>
      <c r="M88" s="177"/>
      <c r="N88" s="177"/>
      <c r="O88" s="177"/>
      <c r="P88" s="199"/>
      <c r="Q88" s="199"/>
      <c r="R88" s="199"/>
      <c r="S88" s="199"/>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c r="CF88" s="177"/>
      <c r="CG88" s="177"/>
      <c r="CH88" s="177"/>
      <c r="CI88" s="177"/>
      <c r="CJ88" s="177"/>
      <c r="CK88" s="177"/>
      <c r="CL88" s="177"/>
      <c r="CM88" s="177"/>
      <c r="CN88" s="177"/>
      <c r="CO88" s="177"/>
      <c r="CP88" s="177"/>
      <c r="CQ88" s="177"/>
      <c r="CR88" s="177"/>
      <c r="CS88" s="177"/>
      <c r="CT88" s="177"/>
      <c r="CU88" s="177"/>
      <c r="CV88" s="177"/>
      <c r="CW88" s="177"/>
      <c r="CX88" s="177"/>
      <c r="CY88" s="177"/>
      <c r="CZ88" s="177"/>
      <c r="DA88" s="177"/>
      <c r="DB88" s="177"/>
      <c r="DC88" s="177"/>
      <c r="DD88" s="177"/>
      <c r="DE88" s="177"/>
      <c r="DF88" s="177"/>
      <c r="DG88" s="177"/>
      <c r="DH88" s="177"/>
      <c r="DI88" s="177"/>
      <c r="DJ88" s="177"/>
      <c r="DK88" s="177"/>
      <c r="DL88" s="177"/>
      <c r="DM88" s="177"/>
      <c r="DN88" s="177"/>
      <c r="DO88" s="177"/>
      <c r="DP88" s="177"/>
      <c r="DQ88" s="177"/>
      <c r="DR88" s="177"/>
      <c r="DS88" s="177"/>
      <c r="DT88" s="177"/>
      <c r="DU88" s="177"/>
      <c r="DV88" s="177"/>
      <c r="DW88" s="177"/>
      <c r="DX88" s="177"/>
      <c r="DY88" s="177"/>
      <c r="DZ88" s="177"/>
      <c r="EA88" s="177"/>
      <c r="EB88" s="177"/>
      <c r="EC88" s="177"/>
      <c r="ED88" s="177"/>
      <c r="EE88" s="177"/>
      <c r="EF88" s="177"/>
      <c r="EG88" s="177"/>
      <c r="EH88" s="177"/>
      <c r="EI88" s="177"/>
      <c r="EJ88" s="177"/>
      <c r="EK88" s="177"/>
      <c r="EL88" s="177"/>
      <c r="EM88" s="177"/>
      <c r="EN88" s="177"/>
      <c r="EO88" s="177"/>
      <c r="EP88" s="177"/>
      <c r="EQ88" s="177"/>
      <c r="ER88" s="177"/>
      <c r="ES88" s="177"/>
      <c r="ET88" s="177"/>
      <c r="EU88" s="177"/>
      <c r="EV88" s="177"/>
      <c r="EW88" s="177"/>
      <c r="EX88" s="177"/>
      <c r="EY88" s="177"/>
      <c r="EZ88" s="177"/>
      <c r="FA88" s="177"/>
      <c r="FB88" s="177"/>
      <c r="FC88" s="177"/>
      <c r="FD88" s="177"/>
      <c r="FE88" s="177"/>
      <c r="FF88" s="177"/>
      <c r="FG88" s="177"/>
      <c r="FH88" s="177"/>
      <c r="FI88" s="177"/>
      <c r="FJ88" s="177"/>
      <c r="FK88" s="177"/>
      <c r="FL88" s="177"/>
      <c r="FM88" s="177"/>
      <c r="FN88" s="177"/>
      <c r="FO88" s="177"/>
      <c r="FP88" s="177"/>
      <c r="FQ88" s="177"/>
      <c r="FR88" s="177"/>
      <c r="FS88" s="177"/>
      <c r="FT88" s="177"/>
      <c r="FU88" s="177"/>
      <c r="FV88" s="177"/>
      <c r="FW88" s="177"/>
      <c r="FX88" s="177"/>
      <c r="FY88" s="177"/>
      <c r="FZ88" s="177"/>
      <c r="GA88" s="177"/>
      <c r="GB88" s="177"/>
      <c r="GC88" s="177"/>
      <c r="GD88" s="177"/>
      <c r="GE88" s="177"/>
      <c r="GF88" s="177"/>
      <c r="GG88" s="177"/>
      <c r="GH88" s="177"/>
      <c r="GI88" s="177"/>
      <c r="GJ88" s="177"/>
      <c r="GK88" s="177"/>
      <c r="GL88" s="177"/>
      <c r="GM88" s="177"/>
      <c r="GN88" s="177"/>
      <c r="GO88" s="177"/>
      <c r="GP88" s="177"/>
      <c r="GQ88" s="177"/>
      <c r="GR88" s="177"/>
      <c r="GS88" s="177"/>
      <c r="GT88" s="177"/>
      <c r="GU88" s="177"/>
      <c r="GV88" s="177"/>
      <c r="GW88" s="177"/>
      <c r="GX88" s="177"/>
      <c r="GY88" s="177"/>
      <c r="GZ88" s="177"/>
      <c r="HA88" s="177"/>
      <c r="HB88" s="177"/>
      <c r="HC88" s="177"/>
      <c r="HD88" s="177"/>
      <c r="HE88" s="177"/>
      <c r="HF88" s="177"/>
      <c r="HG88" s="177"/>
      <c r="HH88" s="177"/>
      <c r="HI88" s="177"/>
      <c r="HJ88" s="177"/>
      <c r="HK88" s="177"/>
      <c r="HL88" s="177"/>
      <c r="HM88" s="177"/>
      <c r="HN88" s="177"/>
      <c r="HO88" s="177"/>
      <c r="HP88" s="177"/>
      <c r="HQ88" s="177"/>
      <c r="HR88" s="177"/>
      <c r="HS88" s="177"/>
      <c r="HT88" s="177"/>
      <c r="HU88" s="177"/>
      <c r="HV88" s="177"/>
      <c r="HW88" s="177"/>
      <c r="HX88" s="177"/>
      <c r="HY88" s="177"/>
      <c r="HZ88" s="177"/>
      <c r="IA88" s="177"/>
      <c r="IB88" s="177"/>
      <c r="IC88" s="177"/>
      <c r="ID88" s="177"/>
      <c r="IE88" s="177"/>
      <c r="IF88" s="177"/>
      <c r="IG88" s="177"/>
      <c r="IH88" s="177"/>
      <c r="II88" s="177"/>
      <c r="IJ88" s="177"/>
      <c r="IK88" s="177"/>
      <c r="IL88" s="177"/>
      <c r="IM88" s="177"/>
      <c r="IN88" s="177"/>
      <c r="IO88" s="177"/>
      <c r="IP88" s="177"/>
      <c r="IQ88" s="177"/>
      <c r="IR88" s="177"/>
      <c r="IS88" s="177"/>
      <c r="IT88" s="177"/>
      <c r="IU88" s="177"/>
      <c r="IV88" s="177"/>
      <c r="IW88" s="177"/>
    </row>
    <row r="89" spans="1:257" ht="34.15" customHeight="1" thickBot="1" x14ac:dyDescent="0.25">
      <c r="A89" s="664" t="s">
        <v>233</v>
      </c>
      <c r="B89" s="665"/>
      <c r="C89" s="665"/>
      <c r="D89" s="665"/>
      <c r="E89" s="665"/>
      <c r="F89" s="665"/>
      <c r="G89" s="665"/>
      <c r="H89" s="665"/>
      <c r="I89" s="666"/>
      <c r="J89" s="177"/>
    </row>
    <row r="90" spans="1:257" ht="16.5" thickBot="1" x14ac:dyDescent="0.25">
      <c r="A90" s="673"/>
      <c r="B90" s="673"/>
      <c r="C90" s="673"/>
      <c r="D90" s="673"/>
      <c r="E90" s="673"/>
      <c r="F90" s="673"/>
      <c r="G90" s="673"/>
      <c r="H90" s="673"/>
      <c r="I90" s="673"/>
      <c r="J90" s="177"/>
    </row>
    <row r="91" spans="1:257" ht="18" x14ac:dyDescent="0.2">
      <c r="A91" s="645" t="s">
        <v>13</v>
      </c>
      <c r="B91" s="646"/>
      <c r="C91" s="646"/>
      <c r="D91" s="214"/>
      <c r="E91" s="214"/>
      <c r="F91" s="214"/>
      <c r="G91" s="215" t="s">
        <v>52</v>
      </c>
      <c r="H91" s="216"/>
      <c r="I91" s="217">
        <f>SUM(I94:I123)</f>
        <v>0</v>
      </c>
      <c r="J91" s="218" t="s">
        <v>42</v>
      </c>
      <c r="K91" s="177"/>
      <c r="L91" s="177"/>
      <c r="M91" s="177"/>
      <c r="N91" s="177"/>
      <c r="O91" s="177"/>
      <c r="P91" s="199"/>
      <c r="Q91" s="199"/>
      <c r="R91" s="199"/>
      <c r="S91" s="199"/>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c r="CF91" s="177"/>
      <c r="CG91" s="177"/>
      <c r="CH91" s="177"/>
      <c r="CI91" s="177"/>
      <c r="CJ91" s="177"/>
      <c r="CK91" s="177"/>
      <c r="CL91" s="177"/>
      <c r="CM91" s="177"/>
      <c r="CN91" s="177"/>
      <c r="CO91" s="177"/>
      <c r="CP91" s="177"/>
      <c r="CQ91" s="177"/>
      <c r="CR91" s="177"/>
      <c r="CS91" s="177"/>
      <c r="CT91" s="177"/>
      <c r="CU91" s="177"/>
      <c r="CV91" s="177"/>
      <c r="CW91" s="177"/>
      <c r="CX91" s="177"/>
      <c r="CY91" s="177"/>
      <c r="CZ91" s="177"/>
      <c r="DA91" s="177"/>
      <c r="DB91" s="177"/>
      <c r="DC91" s="177"/>
      <c r="DD91" s="177"/>
      <c r="DE91" s="177"/>
      <c r="DF91" s="177"/>
      <c r="DG91" s="177"/>
      <c r="DH91" s="177"/>
      <c r="DI91" s="177"/>
      <c r="DJ91" s="177"/>
      <c r="DK91" s="177"/>
      <c r="DL91" s="177"/>
      <c r="DM91" s="177"/>
      <c r="DN91" s="177"/>
      <c r="DO91" s="177"/>
      <c r="DP91" s="177"/>
      <c r="DQ91" s="177"/>
      <c r="DR91" s="177"/>
      <c r="DS91" s="177"/>
      <c r="DT91" s="177"/>
      <c r="DU91" s="177"/>
      <c r="DV91" s="177"/>
      <c r="DW91" s="177"/>
      <c r="DX91" s="177"/>
      <c r="DY91" s="177"/>
      <c r="DZ91" s="177"/>
      <c r="EA91" s="177"/>
      <c r="EB91" s="177"/>
      <c r="EC91" s="177"/>
      <c r="ED91" s="177"/>
      <c r="EE91" s="177"/>
      <c r="EF91" s="177"/>
      <c r="EG91" s="177"/>
      <c r="EH91" s="177"/>
      <c r="EI91" s="177"/>
      <c r="EJ91" s="177"/>
      <c r="EK91" s="177"/>
      <c r="EL91" s="177"/>
      <c r="EM91" s="177"/>
      <c r="EN91" s="177"/>
      <c r="EO91" s="177"/>
      <c r="EP91" s="177"/>
      <c r="EQ91" s="177"/>
      <c r="ER91" s="177"/>
      <c r="ES91" s="177"/>
      <c r="ET91" s="177"/>
      <c r="EU91" s="177"/>
      <c r="EV91" s="177"/>
      <c r="EW91" s="177"/>
      <c r="EX91" s="177"/>
      <c r="EY91" s="177"/>
      <c r="EZ91" s="177"/>
      <c r="FA91" s="177"/>
      <c r="FB91" s="177"/>
      <c r="FC91" s="177"/>
      <c r="FD91" s="17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177"/>
      <c r="GT91" s="177"/>
      <c r="GU91" s="177"/>
      <c r="GV91" s="177"/>
      <c r="GW91" s="177"/>
      <c r="GX91" s="177"/>
      <c r="GY91" s="177"/>
      <c r="GZ91" s="177"/>
      <c r="HA91" s="177"/>
      <c r="HB91" s="177"/>
      <c r="HC91" s="177"/>
      <c r="HD91" s="177"/>
      <c r="HE91" s="177"/>
      <c r="HF91" s="177"/>
      <c r="HG91" s="177"/>
      <c r="HH91" s="177"/>
      <c r="HI91" s="177"/>
      <c r="HJ91" s="177"/>
      <c r="HK91" s="177"/>
      <c r="HL91" s="177"/>
      <c r="HM91" s="177"/>
      <c r="HN91" s="177"/>
      <c r="HO91" s="177"/>
      <c r="HP91" s="177"/>
      <c r="HQ91" s="177"/>
      <c r="HR91" s="177"/>
      <c r="HS91" s="177"/>
      <c r="HT91" s="177"/>
      <c r="HU91" s="177"/>
      <c r="HV91" s="177"/>
      <c r="HW91" s="177"/>
      <c r="HX91" s="177"/>
      <c r="HY91" s="177"/>
      <c r="HZ91" s="177"/>
      <c r="IA91" s="177"/>
      <c r="IB91" s="177"/>
      <c r="IC91" s="177"/>
      <c r="ID91" s="177"/>
      <c r="IE91" s="177"/>
      <c r="IF91" s="177"/>
      <c r="IG91" s="177"/>
      <c r="IH91" s="177"/>
      <c r="II91" s="177"/>
      <c r="IJ91" s="177"/>
      <c r="IK91" s="177"/>
      <c r="IL91" s="177"/>
      <c r="IM91" s="177"/>
      <c r="IN91" s="177"/>
      <c r="IO91" s="177"/>
      <c r="IP91" s="177"/>
      <c r="IQ91" s="177"/>
      <c r="IR91" s="177"/>
      <c r="IS91" s="177"/>
      <c r="IT91" s="177"/>
      <c r="IU91" s="177"/>
      <c r="IV91" s="177"/>
      <c r="IW91" s="177"/>
    </row>
    <row r="92" spans="1:257" ht="51" customHeight="1" x14ac:dyDescent="0.2">
      <c r="A92" s="556" t="s">
        <v>201</v>
      </c>
      <c r="B92" s="557"/>
      <c r="C92" s="557"/>
      <c r="D92" s="557"/>
      <c r="E92" s="557"/>
      <c r="F92" s="557"/>
      <c r="G92" s="557"/>
      <c r="H92" s="557"/>
      <c r="I92" s="558"/>
      <c r="K92" s="177"/>
      <c r="L92" s="177"/>
      <c r="M92" s="177"/>
      <c r="N92" s="177"/>
      <c r="O92" s="177"/>
      <c r="P92" s="199"/>
      <c r="Q92" s="199"/>
      <c r="R92" s="199"/>
      <c r="S92" s="199"/>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c r="CF92" s="177"/>
      <c r="CG92" s="177"/>
      <c r="CH92" s="177"/>
      <c r="CI92" s="177"/>
      <c r="CJ92" s="177"/>
      <c r="CK92" s="177"/>
      <c r="CL92" s="177"/>
      <c r="CM92" s="177"/>
      <c r="CN92" s="177"/>
      <c r="CO92" s="177"/>
      <c r="CP92" s="177"/>
      <c r="CQ92" s="177"/>
      <c r="CR92" s="177"/>
      <c r="CS92" s="177"/>
      <c r="CT92" s="177"/>
      <c r="CU92" s="177"/>
      <c r="CV92" s="177"/>
      <c r="CW92" s="177"/>
      <c r="CX92" s="177"/>
      <c r="CY92" s="177"/>
      <c r="CZ92" s="177"/>
      <c r="DA92" s="177"/>
      <c r="DB92" s="177"/>
      <c r="DC92" s="177"/>
      <c r="DD92" s="177"/>
      <c r="DE92" s="177"/>
      <c r="DF92" s="177"/>
      <c r="DG92" s="177"/>
      <c r="DH92" s="177"/>
      <c r="DI92" s="177"/>
      <c r="DJ92" s="177"/>
      <c r="DK92" s="177"/>
      <c r="DL92" s="177"/>
      <c r="DM92" s="177"/>
      <c r="DN92" s="177"/>
      <c r="DO92" s="177"/>
      <c r="DP92" s="177"/>
      <c r="DQ92" s="177"/>
      <c r="DR92" s="177"/>
      <c r="DS92" s="177"/>
      <c r="DT92" s="177"/>
      <c r="DU92" s="177"/>
      <c r="DV92" s="177"/>
      <c r="DW92" s="177"/>
      <c r="DX92" s="177"/>
      <c r="DY92" s="177"/>
      <c r="DZ92" s="177"/>
      <c r="EA92" s="177"/>
      <c r="EB92" s="177"/>
      <c r="EC92" s="177"/>
      <c r="ED92" s="177"/>
      <c r="EE92" s="177"/>
      <c r="EF92" s="177"/>
      <c r="EG92" s="177"/>
      <c r="EH92" s="177"/>
      <c r="EI92" s="177"/>
      <c r="EJ92" s="177"/>
      <c r="EK92" s="177"/>
      <c r="EL92" s="177"/>
      <c r="EM92" s="177"/>
      <c r="EN92" s="177"/>
      <c r="EO92" s="177"/>
      <c r="EP92" s="177"/>
      <c r="EQ92" s="177"/>
      <c r="ER92" s="177"/>
      <c r="ES92" s="177"/>
      <c r="ET92" s="177"/>
      <c r="EU92" s="177"/>
      <c r="EV92" s="177"/>
      <c r="EW92" s="177"/>
      <c r="EX92" s="177"/>
      <c r="EY92" s="177"/>
      <c r="EZ92" s="177"/>
      <c r="FA92" s="177"/>
      <c r="FB92" s="177"/>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c r="IS92" s="177"/>
      <c r="IT92" s="177"/>
      <c r="IU92" s="177"/>
      <c r="IV92" s="177"/>
      <c r="IW92" s="177"/>
    </row>
    <row r="93" spans="1:257" s="223" customFormat="1" ht="18.75" x14ac:dyDescent="0.2">
      <c r="A93" s="577" t="s">
        <v>209</v>
      </c>
      <c r="B93" s="578"/>
      <c r="C93" s="578"/>
      <c r="D93" s="578"/>
      <c r="E93" s="578"/>
      <c r="F93" s="578"/>
      <c r="G93" s="677"/>
      <c r="H93" s="219"/>
      <c r="I93" s="220" t="s">
        <v>53</v>
      </c>
      <c r="J93" s="179"/>
      <c r="K93" s="221"/>
      <c r="L93" s="221"/>
      <c r="M93" s="221"/>
      <c r="N93" s="221"/>
      <c r="O93" s="221"/>
      <c r="P93" s="222"/>
      <c r="Q93" s="222"/>
      <c r="R93" s="222"/>
      <c r="S93" s="222"/>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c r="DQ93" s="221"/>
      <c r="DR93" s="221"/>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21"/>
      <c r="EU93" s="221"/>
      <c r="EV93" s="221"/>
      <c r="EW93" s="221"/>
      <c r="EX93" s="221"/>
      <c r="EY93" s="221"/>
      <c r="EZ93" s="221"/>
      <c r="FA93" s="221"/>
      <c r="FB93" s="221"/>
      <c r="FC93" s="221"/>
      <c r="FD93" s="221"/>
      <c r="FE93" s="221"/>
      <c r="FF93" s="221"/>
      <c r="FG93" s="221"/>
      <c r="FH93" s="221"/>
      <c r="FI93" s="221"/>
      <c r="FJ93" s="221"/>
      <c r="FK93" s="221"/>
      <c r="FL93" s="221"/>
      <c r="FM93" s="221"/>
      <c r="FN93" s="221"/>
      <c r="FO93" s="221"/>
      <c r="FP93" s="221"/>
      <c r="FQ93" s="221"/>
      <c r="FR93" s="221"/>
      <c r="FS93" s="221"/>
      <c r="FT93" s="221"/>
      <c r="FU93" s="221"/>
      <c r="FV93" s="221"/>
      <c r="FW93" s="221"/>
      <c r="FX93" s="221"/>
      <c r="FY93" s="221"/>
      <c r="FZ93" s="221"/>
      <c r="GA93" s="221"/>
      <c r="GB93" s="221"/>
      <c r="GC93" s="221"/>
      <c r="GD93" s="221"/>
      <c r="GE93" s="221"/>
      <c r="GF93" s="221"/>
      <c r="GG93" s="221"/>
      <c r="GH93" s="221"/>
      <c r="GI93" s="221"/>
      <c r="GJ93" s="221"/>
      <c r="GK93" s="221"/>
      <c r="GL93" s="221"/>
      <c r="GM93" s="221"/>
      <c r="GN93" s="221"/>
      <c r="GO93" s="221"/>
      <c r="GP93" s="221"/>
      <c r="GQ93" s="221"/>
      <c r="GR93" s="221"/>
      <c r="GS93" s="221"/>
      <c r="GT93" s="221"/>
      <c r="GU93" s="221"/>
      <c r="GV93" s="221"/>
      <c r="GW93" s="221"/>
      <c r="GX93" s="221"/>
      <c r="GY93" s="221"/>
      <c r="GZ93" s="221"/>
      <c r="HA93" s="221"/>
      <c r="HB93" s="221"/>
      <c r="HC93" s="221"/>
      <c r="HD93" s="221"/>
      <c r="HE93" s="221"/>
      <c r="HF93" s="221"/>
      <c r="HG93" s="221"/>
      <c r="HH93" s="221"/>
      <c r="HI93" s="221"/>
      <c r="HJ93" s="221"/>
      <c r="HK93" s="221"/>
      <c r="HL93" s="221"/>
      <c r="HM93" s="221"/>
      <c r="HN93" s="221"/>
      <c r="HO93" s="221"/>
      <c r="HP93" s="221"/>
      <c r="HQ93" s="221"/>
      <c r="HR93" s="221"/>
      <c r="HS93" s="221"/>
      <c r="HT93" s="221"/>
      <c r="HU93" s="221"/>
      <c r="HV93" s="221"/>
      <c r="HW93" s="221"/>
      <c r="HX93" s="221"/>
      <c r="HY93" s="221"/>
      <c r="HZ93" s="221"/>
      <c r="IA93" s="221"/>
      <c r="IB93" s="221"/>
      <c r="IC93" s="221"/>
      <c r="ID93" s="221"/>
      <c r="IE93" s="221"/>
      <c r="IF93" s="221"/>
      <c r="IG93" s="221"/>
      <c r="IH93" s="221"/>
      <c r="II93" s="221"/>
      <c r="IJ93" s="221"/>
      <c r="IK93" s="221"/>
      <c r="IL93" s="221"/>
      <c r="IM93" s="221"/>
      <c r="IN93" s="221"/>
      <c r="IO93" s="221"/>
      <c r="IP93" s="221"/>
      <c r="IQ93" s="221"/>
      <c r="IR93" s="221"/>
      <c r="IS93" s="221"/>
      <c r="IT93" s="221"/>
      <c r="IU93" s="221"/>
      <c r="IV93" s="221"/>
      <c r="IW93" s="221"/>
    </row>
    <row r="94" spans="1:257" x14ac:dyDescent="0.2">
      <c r="A94" s="562"/>
      <c r="B94" s="563"/>
      <c r="C94" s="563"/>
      <c r="D94" s="563"/>
      <c r="E94" s="563"/>
      <c r="F94" s="563"/>
      <c r="G94" s="544"/>
      <c r="H94" s="7"/>
      <c r="I94" s="164">
        <v>0</v>
      </c>
      <c r="K94" s="177"/>
      <c r="L94" s="177"/>
      <c r="M94" s="177"/>
      <c r="N94" s="177"/>
      <c r="O94" s="177"/>
      <c r="P94" s="199"/>
      <c r="Q94" s="199"/>
      <c r="R94" s="199"/>
      <c r="S94" s="199"/>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7"/>
      <c r="CH94" s="177"/>
      <c r="CI94" s="177"/>
      <c r="CJ94" s="177"/>
      <c r="CK94" s="177"/>
      <c r="CL94" s="177"/>
      <c r="CM94" s="177"/>
      <c r="CN94" s="177"/>
      <c r="CO94" s="177"/>
      <c r="CP94" s="177"/>
      <c r="CQ94" s="177"/>
      <c r="CR94" s="177"/>
      <c r="CS94" s="177"/>
      <c r="CT94" s="177"/>
      <c r="CU94" s="177"/>
      <c r="CV94" s="177"/>
      <c r="CW94" s="177"/>
      <c r="CX94" s="177"/>
      <c r="CY94" s="177"/>
      <c r="CZ94" s="177"/>
      <c r="DA94" s="177"/>
      <c r="DB94" s="177"/>
      <c r="DC94" s="177"/>
      <c r="DD94" s="177"/>
      <c r="DE94" s="177"/>
      <c r="DF94" s="177"/>
      <c r="DG94" s="177"/>
      <c r="DH94" s="177"/>
      <c r="DI94" s="177"/>
      <c r="DJ94" s="177"/>
      <c r="DK94" s="177"/>
      <c r="DL94" s="177"/>
      <c r="DM94" s="177"/>
      <c r="DN94" s="177"/>
      <c r="DO94" s="177"/>
      <c r="DP94" s="177"/>
      <c r="DQ94" s="177"/>
      <c r="DR94" s="177"/>
      <c r="DS94" s="177"/>
      <c r="DT94" s="177"/>
      <c r="DU94" s="177"/>
      <c r="DV94" s="177"/>
      <c r="DW94" s="177"/>
      <c r="DX94" s="177"/>
      <c r="DY94" s="177"/>
      <c r="DZ94" s="177"/>
      <c r="EA94" s="177"/>
      <c r="EB94" s="177"/>
      <c r="EC94" s="177"/>
      <c r="ED94" s="177"/>
      <c r="EE94" s="177"/>
      <c r="EF94" s="177"/>
      <c r="EG94" s="177"/>
      <c r="EH94" s="177"/>
      <c r="EI94" s="177"/>
      <c r="EJ94" s="177"/>
      <c r="EK94" s="177"/>
      <c r="EL94" s="177"/>
      <c r="EM94" s="177"/>
      <c r="EN94" s="177"/>
      <c r="EO94" s="177"/>
      <c r="EP94" s="177"/>
      <c r="EQ94" s="177"/>
      <c r="ER94" s="177"/>
      <c r="ES94" s="177"/>
      <c r="ET94" s="177"/>
      <c r="EU94" s="177"/>
      <c r="EV94" s="177"/>
      <c r="EW94" s="177"/>
      <c r="EX94" s="177"/>
      <c r="EY94" s="177"/>
      <c r="EZ94" s="177"/>
      <c r="FA94" s="177"/>
      <c r="FB94" s="177"/>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c r="IS94" s="177"/>
      <c r="IT94" s="177"/>
      <c r="IU94" s="177"/>
      <c r="IV94" s="177"/>
      <c r="IW94" s="177"/>
    </row>
    <row r="95" spans="1:257" x14ac:dyDescent="0.2">
      <c r="A95" s="562"/>
      <c r="B95" s="563"/>
      <c r="C95" s="563"/>
      <c r="D95" s="563"/>
      <c r="E95" s="563"/>
      <c r="F95" s="563"/>
      <c r="G95" s="544"/>
      <c r="H95" s="7"/>
      <c r="I95" s="164">
        <v>0</v>
      </c>
      <c r="K95" s="177"/>
      <c r="L95" s="177"/>
      <c r="M95" s="177"/>
      <c r="N95" s="177"/>
      <c r="O95" s="177"/>
      <c r="P95" s="199"/>
      <c r="Q95" s="199"/>
      <c r="R95" s="199"/>
      <c r="S95" s="199"/>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c r="CF95" s="177"/>
      <c r="CG95" s="177"/>
      <c r="CH95" s="177"/>
      <c r="CI95" s="177"/>
      <c r="CJ95" s="177"/>
      <c r="CK95" s="177"/>
      <c r="CL95" s="177"/>
      <c r="CM95" s="177"/>
      <c r="CN95" s="177"/>
      <c r="CO95" s="177"/>
      <c r="CP95" s="177"/>
      <c r="CQ95" s="177"/>
      <c r="CR95" s="177"/>
      <c r="CS95" s="177"/>
      <c r="CT95" s="177"/>
      <c r="CU95" s="177"/>
      <c r="CV95" s="177"/>
      <c r="CW95" s="177"/>
      <c r="CX95" s="177"/>
      <c r="CY95" s="177"/>
      <c r="CZ95" s="177"/>
      <c r="DA95" s="177"/>
      <c r="DB95" s="177"/>
      <c r="DC95" s="177"/>
      <c r="DD95" s="177"/>
      <c r="DE95" s="177"/>
      <c r="DF95" s="177"/>
      <c r="DG95" s="177"/>
      <c r="DH95" s="177"/>
      <c r="DI95" s="177"/>
      <c r="DJ95" s="177"/>
      <c r="DK95" s="177"/>
      <c r="DL95" s="177"/>
      <c r="DM95" s="177"/>
      <c r="DN95" s="177"/>
      <c r="DO95" s="177"/>
      <c r="DP95" s="177"/>
      <c r="DQ95" s="177"/>
      <c r="DR95" s="177"/>
      <c r="DS95" s="177"/>
      <c r="DT95" s="177"/>
      <c r="DU95" s="177"/>
      <c r="DV95" s="177"/>
      <c r="DW95" s="177"/>
      <c r="DX95" s="177"/>
      <c r="DY95" s="177"/>
      <c r="DZ95" s="177"/>
      <c r="EA95" s="177"/>
      <c r="EB95" s="177"/>
      <c r="EC95" s="177"/>
      <c r="ED95" s="177"/>
      <c r="EE95" s="177"/>
      <c r="EF95" s="177"/>
      <c r="EG95" s="177"/>
      <c r="EH95" s="177"/>
      <c r="EI95" s="177"/>
      <c r="EJ95" s="177"/>
      <c r="EK95" s="177"/>
      <c r="EL95" s="177"/>
      <c r="EM95" s="177"/>
      <c r="EN95" s="177"/>
      <c r="EO95" s="177"/>
      <c r="EP95" s="177"/>
      <c r="EQ95" s="177"/>
      <c r="ER95" s="177"/>
      <c r="ES95" s="177"/>
      <c r="ET95" s="177"/>
      <c r="EU95" s="177"/>
      <c r="EV95" s="177"/>
      <c r="EW95" s="177"/>
      <c r="EX95" s="177"/>
      <c r="EY95" s="177"/>
      <c r="EZ95" s="177"/>
      <c r="FA95" s="177"/>
      <c r="FB95" s="177"/>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c r="IS95" s="177"/>
      <c r="IT95" s="177"/>
      <c r="IU95" s="177"/>
      <c r="IV95" s="177"/>
      <c r="IW95" s="177"/>
    </row>
    <row r="96" spans="1:257" x14ac:dyDescent="0.2">
      <c r="A96" s="562"/>
      <c r="B96" s="563"/>
      <c r="C96" s="563"/>
      <c r="D96" s="563"/>
      <c r="E96" s="563"/>
      <c r="F96" s="563"/>
      <c r="G96" s="544"/>
      <c r="H96" s="7"/>
      <c r="I96" s="164">
        <v>0</v>
      </c>
      <c r="K96" s="177"/>
      <c r="L96" s="177"/>
      <c r="M96" s="177"/>
      <c r="N96" s="177"/>
      <c r="O96" s="177"/>
      <c r="P96" s="199"/>
      <c r="Q96" s="199"/>
      <c r="R96" s="199"/>
      <c r="S96" s="199"/>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c r="CF96" s="177"/>
      <c r="CG96" s="177"/>
      <c r="CH96" s="177"/>
      <c r="CI96" s="177"/>
      <c r="CJ96" s="177"/>
      <c r="CK96" s="177"/>
      <c r="CL96" s="177"/>
      <c r="CM96" s="177"/>
      <c r="CN96" s="177"/>
      <c r="CO96" s="177"/>
      <c r="CP96" s="177"/>
      <c r="CQ96" s="177"/>
      <c r="CR96" s="177"/>
      <c r="CS96" s="177"/>
      <c r="CT96" s="177"/>
      <c r="CU96" s="177"/>
      <c r="CV96" s="177"/>
      <c r="CW96" s="177"/>
      <c r="CX96" s="177"/>
      <c r="CY96" s="177"/>
      <c r="CZ96" s="177"/>
      <c r="DA96" s="177"/>
      <c r="DB96" s="177"/>
      <c r="DC96" s="177"/>
      <c r="DD96" s="177"/>
      <c r="DE96" s="177"/>
      <c r="DF96" s="177"/>
      <c r="DG96" s="177"/>
      <c r="DH96" s="177"/>
      <c r="DI96" s="177"/>
      <c r="DJ96" s="177"/>
      <c r="DK96" s="177"/>
      <c r="DL96" s="177"/>
      <c r="DM96" s="177"/>
      <c r="DN96" s="177"/>
      <c r="DO96" s="177"/>
      <c r="DP96" s="177"/>
      <c r="DQ96" s="177"/>
      <c r="DR96" s="177"/>
      <c r="DS96" s="177"/>
      <c r="DT96" s="177"/>
      <c r="DU96" s="177"/>
      <c r="DV96" s="177"/>
      <c r="DW96" s="177"/>
      <c r="DX96" s="177"/>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177"/>
      <c r="FA96" s="177"/>
      <c r="FB96" s="177"/>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c r="IS96" s="177"/>
      <c r="IT96" s="177"/>
      <c r="IU96" s="177"/>
      <c r="IV96" s="177"/>
      <c r="IW96" s="177"/>
    </row>
    <row r="97" spans="1:257" x14ac:dyDescent="0.2">
      <c r="A97" s="562"/>
      <c r="B97" s="563"/>
      <c r="C97" s="563"/>
      <c r="D97" s="563"/>
      <c r="E97" s="563"/>
      <c r="F97" s="563"/>
      <c r="G97" s="544"/>
      <c r="H97" s="7"/>
      <c r="I97" s="164">
        <v>0</v>
      </c>
      <c r="K97" s="177"/>
      <c r="L97" s="177"/>
      <c r="M97" s="177"/>
      <c r="N97" s="177"/>
      <c r="O97" s="177"/>
      <c r="P97" s="199"/>
      <c r="Q97" s="199"/>
      <c r="R97" s="199"/>
      <c r="S97" s="199"/>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c r="CM97" s="177"/>
      <c r="CN97" s="177"/>
      <c r="CO97" s="177"/>
      <c r="CP97" s="177"/>
      <c r="CQ97" s="177"/>
      <c r="CR97" s="177"/>
      <c r="CS97" s="177"/>
      <c r="CT97" s="177"/>
      <c r="CU97" s="177"/>
      <c r="CV97" s="177"/>
      <c r="CW97" s="177"/>
      <c r="CX97" s="177"/>
      <c r="CY97" s="177"/>
      <c r="CZ97" s="177"/>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7"/>
      <c r="EA97" s="177"/>
      <c r="EB97" s="177"/>
      <c r="EC97" s="177"/>
      <c r="ED97" s="177"/>
      <c r="EE97" s="177"/>
      <c r="EF97" s="177"/>
      <c r="EG97" s="177"/>
      <c r="EH97" s="177"/>
      <c r="EI97" s="177"/>
      <c r="EJ97" s="177"/>
      <c r="EK97" s="177"/>
      <c r="EL97" s="177"/>
      <c r="EM97" s="177"/>
      <c r="EN97" s="177"/>
      <c r="EO97" s="177"/>
      <c r="EP97" s="177"/>
      <c r="EQ97" s="177"/>
      <c r="ER97" s="177"/>
      <c r="ES97" s="177"/>
      <c r="ET97" s="177"/>
      <c r="EU97" s="177"/>
      <c r="EV97" s="177"/>
      <c r="EW97" s="177"/>
      <c r="EX97" s="177"/>
      <c r="EY97" s="177"/>
      <c r="EZ97" s="177"/>
      <c r="FA97" s="177"/>
      <c r="FB97" s="177"/>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c r="IS97" s="177"/>
      <c r="IT97" s="177"/>
      <c r="IU97" s="177"/>
      <c r="IV97" s="177"/>
      <c r="IW97" s="177"/>
    </row>
    <row r="98" spans="1:257" x14ac:dyDescent="0.2">
      <c r="A98" s="562"/>
      <c r="B98" s="563"/>
      <c r="C98" s="563"/>
      <c r="D98" s="563"/>
      <c r="E98" s="563"/>
      <c r="F98" s="563"/>
      <c r="G98" s="544"/>
      <c r="H98" s="7"/>
      <c r="I98" s="164">
        <v>0</v>
      </c>
      <c r="K98" s="177"/>
      <c r="L98" s="177"/>
      <c r="M98" s="177"/>
      <c r="N98" s="177"/>
      <c r="O98" s="177"/>
      <c r="P98" s="199"/>
      <c r="Q98" s="199"/>
      <c r="R98" s="199"/>
      <c r="S98" s="199"/>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c r="CM98" s="177"/>
      <c r="CN98" s="177"/>
      <c r="CO98" s="177"/>
      <c r="CP98" s="177"/>
      <c r="CQ98" s="177"/>
      <c r="CR98" s="177"/>
      <c r="CS98" s="177"/>
      <c r="CT98" s="177"/>
      <c r="CU98" s="177"/>
      <c r="CV98" s="177"/>
      <c r="CW98" s="177"/>
      <c r="CX98" s="177"/>
      <c r="CY98" s="177"/>
      <c r="CZ98" s="177"/>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7"/>
      <c r="EA98" s="177"/>
      <c r="EB98" s="177"/>
      <c r="EC98" s="177"/>
      <c r="ED98" s="177"/>
      <c r="EE98" s="177"/>
      <c r="EF98" s="177"/>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c r="IS98" s="177"/>
      <c r="IT98" s="177"/>
      <c r="IU98" s="177"/>
      <c r="IV98" s="177"/>
      <c r="IW98" s="177"/>
    </row>
    <row r="99" spans="1:257" x14ac:dyDescent="0.2">
      <c r="A99" s="562"/>
      <c r="B99" s="563"/>
      <c r="C99" s="563"/>
      <c r="D99" s="563"/>
      <c r="E99" s="563"/>
      <c r="F99" s="563"/>
      <c r="G99" s="544"/>
      <c r="H99" s="7"/>
      <c r="I99" s="164">
        <v>0</v>
      </c>
      <c r="K99" s="177"/>
      <c r="L99" s="177"/>
      <c r="M99" s="177"/>
      <c r="N99" s="177"/>
      <c r="O99" s="177"/>
      <c r="P99" s="199"/>
      <c r="Q99" s="199"/>
      <c r="R99" s="199"/>
      <c r="S99" s="199"/>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c r="CF99" s="177"/>
      <c r="CG99" s="177"/>
      <c r="CH99" s="177"/>
      <c r="CI99" s="177"/>
      <c r="CJ99" s="177"/>
      <c r="CK99" s="177"/>
      <c r="CL99" s="177"/>
      <c r="CM99" s="177"/>
      <c r="CN99" s="177"/>
      <c r="CO99" s="177"/>
      <c r="CP99" s="177"/>
      <c r="CQ99" s="177"/>
      <c r="CR99" s="177"/>
      <c r="CS99" s="177"/>
      <c r="CT99" s="177"/>
      <c r="CU99" s="177"/>
      <c r="CV99" s="177"/>
      <c r="CW99" s="177"/>
      <c r="CX99" s="177"/>
      <c r="CY99" s="177"/>
      <c r="CZ99" s="177"/>
      <c r="DA99" s="177"/>
      <c r="DB99" s="177"/>
      <c r="DC99" s="177"/>
      <c r="DD99" s="177"/>
      <c r="DE99" s="177"/>
      <c r="DF99" s="177"/>
      <c r="DG99" s="177"/>
      <c r="DH99" s="177"/>
      <c r="DI99" s="177"/>
      <c r="DJ99" s="177"/>
      <c r="DK99" s="177"/>
      <c r="DL99" s="177"/>
      <c r="DM99" s="177"/>
      <c r="DN99" s="177"/>
      <c r="DO99" s="177"/>
      <c r="DP99" s="177"/>
      <c r="DQ99" s="177"/>
      <c r="DR99" s="177"/>
      <c r="DS99" s="177"/>
      <c r="DT99" s="177"/>
      <c r="DU99" s="177"/>
      <c r="DV99" s="177"/>
      <c r="DW99" s="177"/>
      <c r="DX99" s="177"/>
      <c r="DY99" s="177"/>
      <c r="DZ99" s="177"/>
      <c r="EA99" s="177"/>
      <c r="EB99" s="177"/>
      <c r="EC99" s="177"/>
      <c r="ED99" s="177"/>
      <c r="EE99" s="177"/>
      <c r="EF99" s="177"/>
      <c r="EG99" s="177"/>
      <c r="EH99" s="177"/>
      <c r="EI99" s="177"/>
      <c r="EJ99" s="177"/>
      <c r="EK99" s="177"/>
      <c r="EL99" s="177"/>
      <c r="EM99" s="177"/>
      <c r="EN99" s="177"/>
      <c r="EO99" s="177"/>
      <c r="EP99" s="177"/>
      <c r="EQ99" s="177"/>
      <c r="ER99" s="177"/>
      <c r="ES99" s="177"/>
      <c r="ET99" s="177"/>
      <c r="EU99" s="177"/>
      <c r="EV99" s="177"/>
      <c r="EW99" s="177"/>
      <c r="EX99" s="177"/>
      <c r="EY99" s="177"/>
      <c r="EZ99" s="177"/>
      <c r="FA99" s="177"/>
      <c r="FB99" s="177"/>
      <c r="FC99" s="177"/>
      <c r="FD99" s="17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c r="IS99" s="177"/>
      <c r="IT99" s="177"/>
      <c r="IU99" s="177"/>
      <c r="IV99" s="177"/>
      <c r="IW99" s="177"/>
    </row>
    <row r="100" spans="1:257" x14ac:dyDescent="0.2">
      <c r="A100" s="562"/>
      <c r="B100" s="563"/>
      <c r="C100" s="563"/>
      <c r="D100" s="563"/>
      <c r="E100" s="563"/>
      <c r="F100" s="563"/>
      <c r="G100" s="544"/>
      <c r="H100" s="7"/>
      <c r="I100" s="164">
        <v>0</v>
      </c>
      <c r="K100" s="177"/>
      <c r="L100" s="177"/>
      <c r="M100" s="177"/>
      <c r="N100" s="177"/>
      <c r="O100" s="177"/>
      <c r="P100" s="199"/>
      <c r="Q100" s="199"/>
      <c r="R100" s="199"/>
      <c r="S100" s="199"/>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c r="CF100" s="177"/>
      <c r="CG100" s="177"/>
      <c r="CH100" s="177"/>
      <c r="CI100" s="177"/>
      <c r="CJ100" s="177"/>
      <c r="CK100" s="177"/>
      <c r="CL100" s="177"/>
      <c r="CM100" s="177"/>
      <c r="CN100" s="177"/>
      <c r="CO100" s="177"/>
      <c r="CP100" s="177"/>
      <c r="CQ100" s="177"/>
      <c r="CR100" s="177"/>
      <c r="CS100" s="177"/>
      <c r="CT100" s="177"/>
      <c r="CU100" s="177"/>
      <c r="CV100" s="177"/>
      <c r="CW100" s="177"/>
      <c r="CX100" s="177"/>
      <c r="CY100" s="177"/>
      <c r="CZ100" s="177"/>
      <c r="DA100" s="177"/>
      <c r="DB100" s="177"/>
      <c r="DC100" s="177"/>
      <c r="DD100" s="177"/>
      <c r="DE100" s="177"/>
      <c r="DF100" s="177"/>
      <c r="DG100" s="177"/>
      <c r="DH100" s="177"/>
      <c r="DI100" s="177"/>
      <c r="DJ100" s="177"/>
      <c r="DK100" s="177"/>
      <c r="DL100" s="177"/>
      <c r="DM100" s="177"/>
      <c r="DN100" s="177"/>
      <c r="DO100" s="177"/>
      <c r="DP100" s="177"/>
      <c r="DQ100" s="177"/>
      <c r="DR100" s="177"/>
      <c r="DS100" s="177"/>
      <c r="DT100" s="177"/>
      <c r="DU100" s="177"/>
      <c r="DV100" s="177"/>
      <c r="DW100" s="177"/>
      <c r="DX100" s="177"/>
      <c r="DY100" s="177"/>
      <c r="DZ100" s="177"/>
      <c r="EA100" s="177"/>
      <c r="EB100" s="177"/>
      <c r="EC100" s="177"/>
      <c r="ED100" s="177"/>
      <c r="EE100" s="177"/>
      <c r="EF100" s="177"/>
      <c r="EG100" s="177"/>
      <c r="EH100" s="177"/>
      <c r="EI100" s="177"/>
      <c r="EJ100" s="177"/>
      <c r="EK100" s="177"/>
      <c r="EL100" s="177"/>
      <c r="EM100" s="177"/>
      <c r="EN100" s="177"/>
      <c r="EO100" s="177"/>
      <c r="EP100" s="177"/>
      <c r="EQ100" s="177"/>
      <c r="ER100" s="177"/>
      <c r="ES100" s="177"/>
      <c r="ET100" s="177"/>
      <c r="EU100" s="177"/>
      <c r="EV100" s="177"/>
      <c r="EW100" s="177"/>
      <c r="EX100" s="177"/>
      <c r="EY100" s="177"/>
      <c r="EZ100" s="177"/>
      <c r="FA100" s="177"/>
      <c r="FB100" s="177"/>
      <c r="FC100" s="177"/>
      <c r="FD100" s="177"/>
      <c r="FE100" s="177"/>
      <c r="FF100" s="177"/>
      <c r="FG100" s="177"/>
      <c r="FH100" s="177"/>
      <c r="FI100" s="177"/>
      <c r="FJ100" s="177"/>
      <c r="FK100" s="177"/>
      <c r="FL100" s="177"/>
      <c r="FM100" s="177"/>
      <c r="FN100" s="177"/>
      <c r="FO100" s="177"/>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c r="IS100" s="177"/>
      <c r="IT100" s="177"/>
      <c r="IU100" s="177"/>
      <c r="IV100" s="177"/>
      <c r="IW100" s="177"/>
    </row>
    <row r="101" spans="1:257" x14ac:dyDescent="0.2">
      <c r="A101" s="562"/>
      <c r="B101" s="563"/>
      <c r="C101" s="563"/>
      <c r="D101" s="563"/>
      <c r="E101" s="563"/>
      <c r="F101" s="563"/>
      <c r="G101" s="544"/>
      <c r="H101" s="7"/>
      <c r="I101" s="164">
        <v>0</v>
      </c>
      <c r="K101" s="177"/>
      <c r="L101" s="177"/>
      <c r="M101" s="177"/>
      <c r="N101" s="177"/>
      <c r="O101" s="177"/>
      <c r="P101" s="199"/>
      <c r="Q101" s="199"/>
      <c r="R101" s="199"/>
      <c r="S101" s="199"/>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c r="CM101" s="177"/>
      <c r="CN101" s="177"/>
      <c r="CO101" s="177"/>
      <c r="CP101" s="177"/>
      <c r="CQ101" s="177"/>
      <c r="CR101" s="177"/>
      <c r="CS101" s="177"/>
      <c r="CT101" s="177"/>
      <c r="CU101" s="177"/>
      <c r="CV101" s="177"/>
      <c r="CW101" s="177"/>
      <c r="CX101" s="177"/>
      <c r="CY101" s="177"/>
      <c r="CZ101" s="177"/>
      <c r="DA101" s="177"/>
      <c r="DB101" s="177"/>
      <c r="DC101" s="177"/>
      <c r="DD101" s="177"/>
      <c r="DE101" s="177"/>
      <c r="DF101" s="177"/>
      <c r="DG101" s="177"/>
      <c r="DH101" s="177"/>
      <c r="DI101" s="177"/>
      <c r="DJ101" s="177"/>
      <c r="DK101" s="177"/>
      <c r="DL101" s="177"/>
      <c r="DM101" s="177"/>
      <c r="DN101" s="177"/>
      <c r="DO101" s="177"/>
      <c r="DP101" s="177"/>
      <c r="DQ101" s="177"/>
      <c r="DR101" s="177"/>
      <c r="DS101" s="177"/>
      <c r="DT101" s="177"/>
      <c r="DU101" s="177"/>
      <c r="DV101" s="177"/>
      <c r="DW101" s="177"/>
      <c r="DX101" s="177"/>
      <c r="DY101" s="177"/>
      <c r="DZ101" s="177"/>
      <c r="EA101" s="177"/>
      <c r="EB101" s="177"/>
      <c r="EC101" s="177"/>
      <c r="ED101" s="177"/>
      <c r="EE101" s="177"/>
      <c r="EF101" s="177"/>
      <c r="EG101" s="177"/>
      <c r="EH101" s="177"/>
      <c r="EI101" s="177"/>
      <c r="EJ101" s="177"/>
      <c r="EK101" s="177"/>
      <c r="EL101" s="177"/>
      <c r="EM101" s="177"/>
      <c r="EN101" s="177"/>
      <c r="EO101" s="177"/>
      <c r="EP101" s="177"/>
      <c r="EQ101" s="177"/>
      <c r="ER101" s="177"/>
      <c r="ES101" s="177"/>
      <c r="ET101" s="177"/>
      <c r="EU101" s="177"/>
      <c r="EV101" s="177"/>
      <c r="EW101" s="177"/>
      <c r="EX101" s="177"/>
      <c r="EY101" s="177"/>
      <c r="EZ101" s="177"/>
      <c r="FA101" s="177"/>
      <c r="FB101" s="177"/>
      <c r="FC101" s="177"/>
      <c r="FD101" s="177"/>
      <c r="FE101" s="177"/>
      <c r="FF101" s="177"/>
      <c r="FG101" s="177"/>
      <c r="FH101" s="177"/>
      <c r="FI101" s="177"/>
      <c r="FJ101" s="177"/>
      <c r="FK101" s="177"/>
      <c r="FL101" s="177"/>
      <c r="FM101" s="177"/>
      <c r="FN101" s="177"/>
      <c r="FO101" s="177"/>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c r="IS101" s="177"/>
      <c r="IT101" s="177"/>
      <c r="IU101" s="177"/>
      <c r="IV101" s="177"/>
      <c r="IW101" s="177"/>
    </row>
    <row r="102" spans="1:257" x14ac:dyDescent="0.2">
      <c r="A102" s="562"/>
      <c r="B102" s="563"/>
      <c r="C102" s="563"/>
      <c r="D102" s="563"/>
      <c r="E102" s="563"/>
      <c r="F102" s="563"/>
      <c r="G102" s="544"/>
      <c r="H102" s="7"/>
      <c r="I102" s="164">
        <v>0</v>
      </c>
      <c r="K102" s="177"/>
      <c r="L102" s="177"/>
      <c r="M102" s="177"/>
      <c r="N102" s="177"/>
      <c r="O102" s="177"/>
      <c r="P102" s="199"/>
      <c r="Q102" s="199"/>
      <c r="R102" s="199"/>
      <c r="S102" s="199"/>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c r="CM102" s="177"/>
      <c r="CN102" s="177"/>
      <c r="CO102" s="177"/>
      <c r="CP102" s="177"/>
      <c r="CQ102" s="177"/>
      <c r="CR102" s="177"/>
      <c r="CS102" s="177"/>
      <c r="CT102" s="177"/>
      <c r="CU102" s="177"/>
      <c r="CV102" s="177"/>
      <c r="CW102" s="177"/>
      <c r="CX102" s="177"/>
      <c r="CY102" s="177"/>
      <c r="CZ102" s="177"/>
      <c r="DA102" s="177"/>
      <c r="DB102" s="177"/>
      <c r="DC102" s="177"/>
      <c r="DD102" s="177"/>
      <c r="DE102" s="177"/>
      <c r="DF102" s="177"/>
      <c r="DG102" s="177"/>
      <c r="DH102" s="177"/>
      <c r="DI102" s="177"/>
      <c r="DJ102" s="177"/>
      <c r="DK102" s="177"/>
      <c r="DL102" s="177"/>
      <c r="DM102" s="177"/>
      <c r="DN102" s="177"/>
      <c r="DO102" s="177"/>
      <c r="DP102" s="177"/>
      <c r="DQ102" s="177"/>
      <c r="DR102" s="177"/>
      <c r="DS102" s="177"/>
      <c r="DT102" s="177"/>
      <c r="DU102" s="177"/>
      <c r="DV102" s="177"/>
      <c r="DW102" s="177"/>
      <c r="DX102" s="177"/>
      <c r="DY102" s="177"/>
      <c r="DZ102" s="177"/>
      <c r="EA102" s="177"/>
      <c r="EB102" s="177"/>
      <c r="EC102" s="177"/>
      <c r="ED102" s="177"/>
      <c r="EE102" s="177"/>
      <c r="EF102" s="177"/>
      <c r="EG102" s="177"/>
      <c r="EH102" s="177"/>
      <c r="EI102" s="177"/>
      <c r="EJ102" s="177"/>
      <c r="EK102" s="177"/>
      <c r="EL102" s="177"/>
      <c r="EM102" s="177"/>
      <c r="EN102" s="177"/>
      <c r="EO102" s="177"/>
      <c r="EP102" s="177"/>
      <c r="EQ102" s="177"/>
      <c r="ER102" s="177"/>
      <c r="ES102" s="177"/>
      <c r="ET102" s="177"/>
      <c r="EU102" s="177"/>
      <c r="EV102" s="177"/>
      <c r="EW102" s="177"/>
      <c r="EX102" s="177"/>
      <c r="EY102" s="177"/>
      <c r="EZ102" s="177"/>
      <c r="FA102" s="177"/>
      <c r="FB102" s="177"/>
      <c r="FC102" s="177"/>
      <c r="FD102" s="17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c r="IS102" s="177"/>
      <c r="IT102" s="177"/>
      <c r="IU102" s="177"/>
      <c r="IV102" s="177"/>
      <c r="IW102" s="177"/>
    </row>
    <row r="103" spans="1:257" x14ac:dyDescent="0.2">
      <c r="A103" s="562"/>
      <c r="B103" s="563"/>
      <c r="C103" s="563"/>
      <c r="D103" s="563"/>
      <c r="E103" s="563"/>
      <c r="F103" s="563"/>
      <c r="G103" s="544"/>
      <c r="H103" s="7"/>
      <c r="I103" s="164">
        <v>0</v>
      </c>
      <c r="K103" s="177"/>
      <c r="L103" s="177"/>
      <c r="M103" s="177"/>
      <c r="N103" s="177"/>
      <c r="O103" s="177"/>
      <c r="P103" s="199"/>
      <c r="Q103" s="199"/>
      <c r="R103" s="199"/>
      <c r="S103" s="199"/>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c r="CT103" s="177"/>
      <c r="CU103" s="177"/>
      <c r="CV103" s="177"/>
      <c r="CW103" s="177"/>
      <c r="CX103" s="177"/>
      <c r="CY103" s="177"/>
      <c r="CZ103" s="177"/>
      <c r="DA103" s="177"/>
      <c r="DB103" s="177"/>
      <c r="DC103" s="177"/>
      <c r="DD103" s="177"/>
      <c r="DE103" s="177"/>
      <c r="DF103" s="177"/>
      <c r="DG103" s="177"/>
      <c r="DH103" s="177"/>
      <c r="DI103" s="177"/>
      <c r="DJ103" s="177"/>
      <c r="DK103" s="177"/>
      <c r="DL103" s="177"/>
      <c r="DM103" s="177"/>
      <c r="DN103" s="177"/>
      <c r="DO103" s="177"/>
      <c r="DP103" s="177"/>
      <c r="DQ103" s="177"/>
      <c r="DR103" s="177"/>
      <c r="DS103" s="177"/>
      <c r="DT103" s="177"/>
      <c r="DU103" s="177"/>
      <c r="DV103" s="177"/>
      <c r="DW103" s="177"/>
      <c r="DX103" s="177"/>
      <c r="DY103" s="177"/>
      <c r="DZ103" s="177"/>
      <c r="EA103" s="177"/>
      <c r="EB103" s="177"/>
      <c r="EC103" s="177"/>
      <c r="ED103" s="177"/>
      <c r="EE103" s="177"/>
      <c r="EF103" s="177"/>
      <c r="EG103" s="177"/>
      <c r="EH103" s="177"/>
      <c r="EI103" s="177"/>
      <c r="EJ103" s="177"/>
      <c r="EK103" s="177"/>
      <c r="EL103" s="177"/>
      <c r="EM103" s="177"/>
      <c r="EN103" s="177"/>
      <c r="EO103" s="177"/>
      <c r="EP103" s="177"/>
      <c r="EQ103" s="177"/>
      <c r="ER103" s="177"/>
      <c r="ES103" s="177"/>
      <c r="ET103" s="177"/>
      <c r="EU103" s="177"/>
      <c r="EV103" s="177"/>
      <c r="EW103" s="177"/>
      <c r="EX103" s="177"/>
      <c r="EY103" s="177"/>
      <c r="EZ103" s="177"/>
      <c r="FA103" s="177"/>
      <c r="FB103" s="177"/>
      <c r="FC103" s="177"/>
      <c r="FD103" s="17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177"/>
      <c r="GT103" s="177"/>
      <c r="GU103" s="177"/>
      <c r="GV103" s="177"/>
      <c r="GW103" s="177"/>
      <c r="GX103" s="177"/>
      <c r="GY103" s="177"/>
      <c r="GZ103" s="177"/>
      <c r="HA103" s="177"/>
      <c r="HB103" s="177"/>
      <c r="HC103" s="177"/>
      <c r="HD103" s="177"/>
      <c r="HE103" s="177"/>
      <c r="HF103" s="177"/>
      <c r="HG103" s="177"/>
      <c r="HH103" s="177"/>
      <c r="HI103" s="177"/>
      <c r="HJ103" s="177"/>
      <c r="HK103" s="177"/>
      <c r="HL103" s="177"/>
      <c r="HM103" s="177"/>
      <c r="HN103" s="177"/>
      <c r="HO103" s="177"/>
      <c r="HP103" s="177"/>
      <c r="HQ103" s="177"/>
      <c r="HR103" s="177"/>
      <c r="HS103" s="177"/>
      <c r="HT103" s="177"/>
      <c r="HU103" s="177"/>
      <c r="HV103" s="177"/>
      <c r="HW103" s="177"/>
      <c r="HX103" s="177"/>
      <c r="HY103" s="177"/>
      <c r="HZ103" s="177"/>
      <c r="IA103" s="177"/>
      <c r="IB103" s="177"/>
      <c r="IC103" s="177"/>
      <c r="ID103" s="177"/>
      <c r="IE103" s="177"/>
      <c r="IF103" s="177"/>
      <c r="IG103" s="177"/>
      <c r="IH103" s="177"/>
      <c r="II103" s="177"/>
      <c r="IJ103" s="177"/>
      <c r="IK103" s="177"/>
      <c r="IL103" s="177"/>
      <c r="IM103" s="177"/>
      <c r="IN103" s="177"/>
      <c r="IO103" s="177"/>
      <c r="IP103" s="177"/>
      <c r="IQ103" s="177"/>
      <c r="IR103" s="177"/>
      <c r="IS103" s="177"/>
      <c r="IT103" s="177"/>
      <c r="IU103" s="177"/>
      <c r="IV103" s="177"/>
      <c r="IW103" s="177"/>
    </row>
    <row r="104" spans="1:257" x14ac:dyDescent="0.2">
      <c r="A104" s="562"/>
      <c r="B104" s="563"/>
      <c r="C104" s="563"/>
      <c r="D104" s="563"/>
      <c r="E104" s="563"/>
      <c r="F104" s="563"/>
      <c r="G104" s="544"/>
      <c r="H104" s="7"/>
      <c r="I104" s="164">
        <v>0</v>
      </c>
      <c r="K104" s="177"/>
      <c r="L104" s="177"/>
      <c r="M104" s="177"/>
      <c r="N104" s="177"/>
      <c r="O104" s="177"/>
      <c r="P104" s="199"/>
      <c r="Q104" s="199"/>
      <c r="R104" s="199"/>
      <c r="S104" s="199"/>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c r="CN104" s="177"/>
      <c r="CO104" s="177"/>
      <c r="CP104" s="177"/>
      <c r="CQ104" s="177"/>
      <c r="CR104" s="177"/>
      <c r="CS104" s="177"/>
      <c r="CT104" s="177"/>
      <c r="CU104" s="177"/>
      <c r="CV104" s="177"/>
      <c r="CW104" s="177"/>
      <c r="CX104" s="177"/>
      <c r="CY104" s="177"/>
      <c r="CZ104" s="177"/>
      <c r="DA104" s="177"/>
      <c r="DB104" s="177"/>
      <c r="DC104" s="177"/>
      <c r="DD104" s="177"/>
      <c r="DE104" s="177"/>
      <c r="DF104" s="177"/>
      <c r="DG104" s="177"/>
      <c r="DH104" s="177"/>
      <c r="DI104" s="177"/>
      <c r="DJ104" s="177"/>
      <c r="DK104" s="177"/>
      <c r="DL104" s="177"/>
      <c r="DM104" s="177"/>
      <c r="DN104" s="177"/>
      <c r="DO104" s="177"/>
      <c r="DP104" s="177"/>
      <c r="DQ104" s="177"/>
      <c r="DR104" s="177"/>
      <c r="DS104" s="177"/>
      <c r="DT104" s="177"/>
      <c r="DU104" s="177"/>
      <c r="DV104" s="177"/>
      <c r="DW104" s="177"/>
      <c r="DX104" s="177"/>
      <c r="DY104" s="177"/>
      <c r="DZ104" s="177"/>
      <c r="EA104" s="177"/>
      <c r="EB104" s="177"/>
      <c r="EC104" s="177"/>
      <c r="ED104" s="177"/>
      <c r="EE104" s="177"/>
      <c r="EF104" s="177"/>
      <c r="EG104" s="177"/>
      <c r="EH104" s="177"/>
      <c r="EI104" s="177"/>
      <c r="EJ104" s="177"/>
      <c r="EK104" s="177"/>
      <c r="EL104" s="177"/>
      <c r="EM104" s="177"/>
      <c r="EN104" s="177"/>
      <c r="EO104" s="177"/>
      <c r="EP104" s="177"/>
      <c r="EQ104" s="177"/>
      <c r="ER104" s="177"/>
      <c r="ES104" s="177"/>
      <c r="ET104" s="177"/>
      <c r="EU104" s="177"/>
      <c r="EV104" s="177"/>
      <c r="EW104" s="177"/>
      <c r="EX104" s="177"/>
      <c r="EY104" s="177"/>
      <c r="EZ104" s="177"/>
      <c r="FA104" s="177"/>
      <c r="FB104" s="177"/>
      <c r="FC104" s="177"/>
      <c r="FD104" s="177"/>
      <c r="FE104" s="177"/>
      <c r="FF104" s="177"/>
      <c r="FG104" s="177"/>
      <c r="FH104" s="177"/>
      <c r="FI104" s="177"/>
      <c r="FJ104" s="177"/>
      <c r="FK104" s="177"/>
      <c r="FL104" s="177"/>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c r="IR104" s="177"/>
      <c r="IS104" s="177"/>
      <c r="IT104" s="177"/>
      <c r="IU104" s="177"/>
      <c r="IV104" s="177"/>
      <c r="IW104" s="177"/>
    </row>
    <row r="105" spans="1:257" x14ac:dyDescent="0.2">
      <c r="A105" s="562"/>
      <c r="B105" s="563"/>
      <c r="C105" s="563"/>
      <c r="D105" s="563"/>
      <c r="E105" s="563"/>
      <c r="F105" s="563"/>
      <c r="G105" s="544"/>
      <c r="H105" s="7"/>
      <c r="I105" s="164">
        <v>0</v>
      </c>
      <c r="K105" s="177"/>
      <c r="L105" s="177"/>
      <c r="M105" s="177"/>
      <c r="N105" s="177"/>
      <c r="O105" s="177"/>
      <c r="P105" s="199"/>
      <c r="Q105" s="199"/>
      <c r="R105" s="199"/>
      <c r="S105" s="199"/>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c r="CM105" s="177"/>
      <c r="CN105" s="177"/>
      <c r="CO105" s="177"/>
      <c r="CP105" s="177"/>
      <c r="CQ105" s="177"/>
      <c r="CR105" s="177"/>
      <c r="CS105" s="177"/>
      <c r="CT105" s="177"/>
      <c r="CU105" s="177"/>
      <c r="CV105" s="177"/>
      <c r="CW105" s="177"/>
      <c r="CX105" s="177"/>
      <c r="CY105" s="177"/>
      <c r="CZ105" s="177"/>
      <c r="DA105" s="177"/>
      <c r="DB105" s="177"/>
      <c r="DC105" s="177"/>
      <c r="DD105" s="177"/>
      <c r="DE105" s="177"/>
      <c r="DF105" s="177"/>
      <c r="DG105" s="177"/>
      <c r="DH105" s="177"/>
      <c r="DI105" s="177"/>
      <c r="DJ105" s="177"/>
      <c r="DK105" s="177"/>
      <c r="DL105" s="177"/>
      <c r="DM105" s="177"/>
      <c r="DN105" s="177"/>
      <c r="DO105" s="177"/>
      <c r="DP105" s="177"/>
      <c r="DQ105" s="177"/>
      <c r="DR105" s="177"/>
      <c r="DS105" s="177"/>
      <c r="DT105" s="177"/>
      <c r="DU105" s="177"/>
      <c r="DV105" s="177"/>
      <c r="DW105" s="177"/>
      <c r="DX105" s="177"/>
      <c r="DY105" s="177"/>
      <c r="DZ105" s="177"/>
      <c r="EA105" s="177"/>
      <c r="EB105" s="177"/>
      <c r="EC105" s="177"/>
      <c r="ED105" s="177"/>
      <c r="EE105" s="177"/>
      <c r="EF105" s="177"/>
      <c r="EG105" s="177"/>
      <c r="EH105" s="177"/>
      <c r="EI105" s="177"/>
      <c r="EJ105" s="177"/>
      <c r="EK105" s="177"/>
      <c r="EL105" s="177"/>
      <c r="EM105" s="177"/>
      <c r="EN105" s="177"/>
      <c r="EO105" s="177"/>
      <c r="EP105" s="177"/>
      <c r="EQ105" s="177"/>
      <c r="ER105" s="177"/>
      <c r="ES105" s="177"/>
      <c r="ET105" s="177"/>
      <c r="EU105" s="177"/>
      <c r="EV105" s="177"/>
      <c r="EW105" s="177"/>
      <c r="EX105" s="177"/>
      <c r="EY105" s="177"/>
      <c r="EZ105" s="177"/>
      <c r="FA105" s="177"/>
      <c r="FB105" s="177"/>
      <c r="FC105" s="177"/>
      <c r="FD105" s="177"/>
      <c r="FE105" s="177"/>
      <c r="FF105" s="177"/>
      <c r="FG105" s="177"/>
      <c r="FH105" s="177"/>
      <c r="FI105" s="177"/>
      <c r="FJ105" s="177"/>
      <c r="FK105" s="177"/>
      <c r="FL105" s="177"/>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c r="IS105" s="177"/>
      <c r="IT105" s="177"/>
      <c r="IU105" s="177"/>
      <c r="IV105" s="177"/>
      <c r="IW105" s="177"/>
    </row>
    <row r="106" spans="1:257" x14ac:dyDescent="0.2">
      <c r="A106" s="562"/>
      <c r="B106" s="563"/>
      <c r="C106" s="563"/>
      <c r="D106" s="563"/>
      <c r="E106" s="563"/>
      <c r="F106" s="563"/>
      <c r="G106" s="544"/>
      <c r="H106" s="7"/>
      <c r="I106" s="164">
        <v>0</v>
      </c>
      <c r="K106" s="177"/>
      <c r="L106" s="177"/>
      <c r="M106" s="177"/>
      <c r="N106" s="177"/>
      <c r="O106" s="177"/>
      <c r="P106" s="199"/>
      <c r="Q106" s="199"/>
      <c r="R106" s="199"/>
      <c r="S106" s="199"/>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c r="CN106" s="177"/>
      <c r="CO106" s="177"/>
      <c r="CP106" s="177"/>
      <c r="CQ106" s="177"/>
      <c r="CR106" s="177"/>
      <c r="CS106" s="177"/>
      <c r="CT106" s="177"/>
      <c r="CU106" s="177"/>
      <c r="CV106" s="177"/>
      <c r="CW106" s="177"/>
      <c r="CX106" s="177"/>
      <c r="CY106" s="177"/>
      <c r="CZ106" s="177"/>
      <c r="DA106" s="177"/>
      <c r="DB106" s="177"/>
      <c r="DC106" s="177"/>
      <c r="DD106" s="177"/>
      <c r="DE106" s="177"/>
      <c r="DF106" s="177"/>
      <c r="DG106" s="177"/>
      <c r="DH106" s="177"/>
      <c r="DI106" s="177"/>
      <c r="DJ106" s="177"/>
      <c r="DK106" s="177"/>
      <c r="DL106" s="177"/>
      <c r="DM106" s="177"/>
      <c r="DN106" s="177"/>
      <c r="DO106" s="177"/>
      <c r="DP106" s="177"/>
      <c r="DQ106" s="177"/>
      <c r="DR106" s="177"/>
      <c r="DS106" s="177"/>
      <c r="DT106" s="177"/>
      <c r="DU106" s="177"/>
      <c r="DV106" s="177"/>
      <c r="DW106" s="177"/>
      <c r="DX106" s="177"/>
      <c r="DY106" s="177"/>
      <c r="DZ106" s="177"/>
      <c r="EA106" s="177"/>
      <c r="EB106" s="177"/>
      <c r="EC106" s="177"/>
      <c r="ED106" s="177"/>
      <c r="EE106" s="177"/>
      <c r="EF106" s="177"/>
      <c r="EG106" s="177"/>
      <c r="EH106" s="177"/>
      <c r="EI106" s="177"/>
      <c r="EJ106" s="177"/>
      <c r="EK106" s="177"/>
      <c r="EL106" s="177"/>
      <c r="EM106" s="177"/>
      <c r="EN106" s="177"/>
      <c r="EO106" s="177"/>
      <c r="EP106" s="177"/>
      <c r="EQ106" s="177"/>
      <c r="ER106" s="177"/>
      <c r="ES106" s="177"/>
      <c r="ET106" s="177"/>
      <c r="EU106" s="177"/>
      <c r="EV106" s="177"/>
      <c r="EW106" s="177"/>
      <c r="EX106" s="177"/>
      <c r="EY106" s="177"/>
      <c r="EZ106" s="177"/>
      <c r="FA106" s="177"/>
      <c r="FB106" s="177"/>
      <c r="FC106" s="177"/>
      <c r="FD106" s="17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c r="IS106" s="177"/>
      <c r="IT106" s="177"/>
      <c r="IU106" s="177"/>
      <c r="IV106" s="177"/>
      <c r="IW106" s="177"/>
    </row>
    <row r="107" spans="1:257" x14ac:dyDescent="0.2">
      <c r="A107" s="562"/>
      <c r="B107" s="563"/>
      <c r="C107" s="563"/>
      <c r="D107" s="563"/>
      <c r="E107" s="563"/>
      <c r="F107" s="563"/>
      <c r="G107" s="544"/>
      <c r="H107" s="7"/>
      <c r="I107" s="164">
        <v>0</v>
      </c>
      <c r="K107" s="177"/>
      <c r="L107" s="177"/>
      <c r="M107" s="177"/>
      <c r="N107" s="177"/>
      <c r="O107" s="177"/>
      <c r="P107" s="199"/>
      <c r="Q107" s="199"/>
      <c r="R107" s="199"/>
      <c r="S107" s="199"/>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c r="CF107" s="177"/>
      <c r="CG107" s="177"/>
      <c r="CH107" s="177"/>
      <c r="CI107" s="177"/>
      <c r="CJ107" s="177"/>
      <c r="CK107" s="177"/>
      <c r="CL107" s="177"/>
      <c r="CM107" s="177"/>
      <c r="CN107" s="177"/>
      <c r="CO107" s="177"/>
      <c r="CP107" s="177"/>
      <c r="CQ107" s="177"/>
      <c r="CR107" s="177"/>
      <c r="CS107" s="177"/>
      <c r="CT107" s="177"/>
      <c r="CU107" s="177"/>
      <c r="CV107" s="177"/>
      <c r="CW107" s="177"/>
      <c r="CX107" s="177"/>
      <c r="CY107" s="177"/>
      <c r="CZ107" s="177"/>
      <c r="DA107" s="177"/>
      <c r="DB107" s="177"/>
      <c r="DC107" s="177"/>
      <c r="DD107" s="177"/>
      <c r="DE107" s="177"/>
      <c r="DF107" s="177"/>
      <c r="DG107" s="177"/>
      <c r="DH107" s="177"/>
      <c r="DI107" s="177"/>
      <c r="DJ107" s="177"/>
      <c r="DK107" s="177"/>
      <c r="DL107" s="177"/>
      <c r="DM107" s="177"/>
      <c r="DN107" s="177"/>
      <c r="DO107" s="177"/>
      <c r="DP107" s="177"/>
      <c r="DQ107" s="177"/>
      <c r="DR107" s="177"/>
      <c r="DS107" s="177"/>
      <c r="DT107" s="177"/>
      <c r="DU107" s="177"/>
      <c r="DV107" s="177"/>
      <c r="DW107" s="177"/>
      <c r="DX107" s="177"/>
      <c r="DY107" s="177"/>
      <c r="DZ107" s="177"/>
      <c r="EA107" s="177"/>
      <c r="EB107" s="177"/>
      <c r="EC107" s="177"/>
      <c r="ED107" s="177"/>
      <c r="EE107" s="177"/>
      <c r="EF107" s="177"/>
      <c r="EG107" s="177"/>
      <c r="EH107" s="177"/>
      <c r="EI107" s="177"/>
      <c r="EJ107" s="177"/>
      <c r="EK107" s="177"/>
      <c r="EL107" s="177"/>
      <c r="EM107" s="177"/>
      <c r="EN107" s="177"/>
      <c r="EO107" s="177"/>
      <c r="EP107" s="177"/>
      <c r="EQ107" s="177"/>
      <c r="ER107" s="177"/>
      <c r="ES107" s="177"/>
      <c r="ET107" s="177"/>
      <c r="EU107" s="177"/>
      <c r="EV107" s="177"/>
      <c r="EW107" s="177"/>
      <c r="EX107" s="177"/>
      <c r="EY107" s="177"/>
      <c r="EZ107" s="177"/>
      <c r="FA107" s="177"/>
      <c r="FB107" s="177"/>
      <c r="FC107" s="177"/>
      <c r="FD107" s="17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c r="IS107" s="177"/>
      <c r="IT107" s="177"/>
      <c r="IU107" s="177"/>
      <c r="IV107" s="177"/>
      <c r="IW107" s="177"/>
    </row>
    <row r="108" spans="1:257" x14ac:dyDescent="0.2">
      <c r="A108" s="562"/>
      <c r="B108" s="563"/>
      <c r="C108" s="563"/>
      <c r="D108" s="563"/>
      <c r="E108" s="563"/>
      <c r="F108" s="563"/>
      <c r="G108" s="544"/>
      <c r="H108" s="7"/>
      <c r="I108" s="164">
        <v>0</v>
      </c>
      <c r="K108" s="177"/>
      <c r="L108" s="177"/>
      <c r="M108" s="177"/>
      <c r="N108" s="177"/>
      <c r="O108" s="177"/>
      <c r="P108" s="199"/>
      <c r="Q108" s="199"/>
      <c r="R108" s="199"/>
      <c r="S108" s="199"/>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c r="CF108" s="177"/>
      <c r="CG108" s="177"/>
      <c r="CH108" s="177"/>
      <c r="CI108" s="177"/>
      <c r="CJ108" s="177"/>
      <c r="CK108" s="177"/>
      <c r="CL108" s="177"/>
      <c r="CM108" s="177"/>
      <c r="CN108" s="177"/>
      <c r="CO108" s="177"/>
      <c r="CP108" s="177"/>
      <c r="CQ108" s="177"/>
      <c r="CR108" s="177"/>
      <c r="CS108" s="177"/>
      <c r="CT108" s="177"/>
      <c r="CU108" s="177"/>
      <c r="CV108" s="177"/>
      <c r="CW108" s="177"/>
      <c r="CX108" s="177"/>
      <c r="CY108" s="177"/>
      <c r="CZ108" s="177"/>
      <c r="DA108" s="177"/>
      <c r="DB108" s="177"/>
      <c r="DC108" s="177"/>
      <c r="DD108" s="177"/>
      <c r="DE108" s="177"/>
      <c r="DF108" s="177"/>
      <c r="DG108" s="177"/>
      <c r="DH108" s="177"/>
      <c r="DI108" s="177"/>
      <c r="DJ108" s="177"/>
      <c r="DK108" s="177"/>
      <c r="DL108" s="177"/>
      <c r="DM108" s="177"/>
      <c r="DN108" s="177"/>
      <c r="DO108" s="177"/>
      <c r="DP108" s="177"/>
      <c r="DQ108" s="177"/>
      <c r="DR108" s="177"/>
      <c r="DS108" s="177"/>
      <c r="DT108" s="177"/>
      <c r="DU108" s="177"/>
      <c r="DV108" s="177"/>
      <c r="DW108" s="177"/>
      <c r="DX108" s="177"/>
      <c r="DY108" s="177"/>
      <c r="DZ108" s="177"/>
      <c r="EA108" s="177"/>
      <c r="EB108" s="177"/>
      <c r="EC108" s="177"/>
      <c r="ED108" s="177"/>
      <c r="EE108" s="177"/>
      <c r="EF108" s="177"/>
      <c r="EG108" s="177"/>
      <c r="EH108" s="177"/>
      <c r="EI108" s="177"/>
      <c r="EJ108" s="177"/>
      <c r="EK108" s="177"/>
      <c r="EL108" s="177"/>
      <c r="EM108" s="177"/>
      <c r="EN108" s="177"/>
      <c r="EO108" s="177"/>
      <c r="EP108" s="177"/>
      <c r="EQ108" s="177"/>
      <c r="ER108" s="177"/>
      <c r="ES108" s="177"/>
      <c r="ET108" s="177"/>
      <c r="EU108" s="177"/>
      <c r="EV108" s="177"/>
      <c r="EW108" s="177"/>
      <c r="EX108" s="177"/>
      <c r="EY108" s="177"/>
      <c r="EZ108" s="177"/>
      <c r="FA108" s="177"/>
      <c r="FB108" s="177"/>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c r="IS108" s="177"/>
      <c r="IT108" s="177"/>
      <c r="IU108" s="177"/>
      <c r="IV108" s="177"/>
      <c r="IW108" s="177"/>
    </row>
    <row r="109" spans="1:257" x14ac:dyDescent="0.2">
      <c r="A109" s="562"/>
      <c r="B109" s="563"/>
      <c r="C109" s="563"/>
      <c r="D109" s="563"/>
      <c r="E109" s="563"/>
      <c r="F109" s="563"/>
      <c r="G109" s="544"/>
      <c r="H109" s="7"/>
      <c r="I109" s="164">
        <v>0</v>
      </c>
      <c r="K109" s="177"/>
      <c r="L109" s="177"/>
      <c r="M109" s="177"/>
      <c r="N109" s="177"/>
      <c r="O109" s="177"/>
      <c r="P109" s="199"/>
      <c r="Q109" s="199"/>
      <c r="R109" s="199"/>
      <c r="S109" s="199"/>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c r="CM109" s="177"/>
      <c r="CN109" s="177"/>
      <c r="CO109" s="177"/>
      <c r="CP109" s="177"/>
      <c r="CQ109" s="177"/>
      <c r="CR109" s="177"/>
      <c r="CS109" s="177"/>
      <c r="CT109" s="177"/>
      <c r="CU109" s="177"/>
      <c r="CV109" s="177"/>
      <c r="CW109" s="177"/>
      <c r="CX109" s="177"/>
      <c r="CY109" s="177"/>
      <c r="CZ109" s="177"/>
      <c r="DA109" s="177"/>
      <c r="DB109" s="177"/>
      <c r="DC109" s="177"/>
      <c r="DD109" s="177"/>
      <c r="DE109" s="177"/>
      <c r="DF109" s="177"/>
      <c r="DG109" s="177"/>
      <c r="DH109" s="177"/>
      <c r="DI109" s="177"/>
      <c r="DJ109" s="177"/>
      <c r="DK109" s="177"/>
      <c r="DL109" s="177"/>
      <c r="DM109" s="177"/>
      <c r="DN109" s="177"/>
      <c r="DO109" s="177"/>
      <c r="DP109" s="177"/>
      <c r="DQ109" s="177"/>
      <c r="DR109" s="177"/>
      <c r="DS109" s="177"/>
      <c r="DT109" s="177"/>
      <c r="DU109" s="177"/>
      <c r="DV109" s="177"/>
      <c r="DW109" s="177"/>
      <c r="DX109" s="177"/>
      <c r="DY109" s="177"/>
      <c r="DZ109" s="177"/>
      <c r="EA109" s="177"/>
      <c r="EB109" s="177"/>
      <c r="EC109" s="177"/>
      <c r="ED109" s="177"/>
      <c r="EE109" s="177"/>
      <c r="EF109" s="177"/>
      <c r="EG109" s="177"/>
      <c r="EH109" s="177"/>
      <c r="EI109" s="177"/>
      <c r="EJ109" s="177"/>
      <c r="EK109" s="177"/>
      <c r="EL109" s="177"/>
      <c r="EM109" s="177"/>
      <c r="EN109" s="177"/>
      <c r="EO109" s="177"/>
      <c r="EP109" s="177"/>
      <c r="EQ109" s="177"/>
      <c r="ER109" s="177"/>
      <c r="ES109" s="177"/>
      <c r="ET109" s="177"/>
      <c r="EU109" s="177"/>
      <c r="EV109" s="177"/>
      <c r="EW109" s="177"/>
      <c r="EX109" s="177"/>
      <c r="EY109" s="177"/>
      <c r="EZ109" s="177"/>
      <c r="FA109" s="177"/>
      <c r="FB109" s="177"/>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c r="GF109" s="177"/>
      <c r="GG109" s="177"/>
      <c r="GH109" s="177"/>
      <c r="GI109" s="177"/>
      <c r="GJ109" s="177"/>
      <c r="GK109" s="177"/>
      <c r="GL109" s="177"/>
      <c r="GM109" s="177"/>
      <c r="GN109" s="177"/>
      <c r="GO109" s="177"/>
      <c r="GP109" s="177"/>
      <c r="GQ109" s="177"/>
      <c r="GR109" s="177"/>
      <c r="GS109" s="177"/>
      <c r="GT109" s="177"/>
      <c r="GU109" s="177"/>
      <c r="GV109" s="177"/>
      <c r="GW109" s="177"/>
      <c r="GX109" s="177"/>
      <c r="GY109" s="177"/>
      <c r="GZ109" s="177"/>
      <c r="HA109" s="177"/>
      <c r="HB109" s="177"/>
      <c r="HC109" s="177"/>
      <c r="HD109" s="177"/>
      <c r="HE109" s="177"/>
      <c r="HF109" s="177"/>
      <c r="HG109" s="177"/>
      <c r="HH109" s="177"/>
      <c r="HI109" s="177"/>
      <c r="HJ109" s="177"/>
      <c r="HK109" s="177"/>
      <c r="HL109" s="177"/>
      <c r="HM109" s="177"/>
      <c r="HN109" s="177"/>
      <c r="HO109" s="177"/>
      <c r="HP109" s="177"/>
      <c r="HQ109" s="177"/>
      <c r="HR109" s="177"/>
      <c r="HS109" s="177"/>
      <c r="HT109" s="177"/>
      <c r="HU109" s="177"/>
      <c r="HV109" s="177"/>
      <c r="HW109" s="177"/>
      <c r="HX109" s="177"/>
      <c r="HY109" s="177"/>
      <c r="HZ109" s="177"/>
      <c r="IA109" s="177"/>
      <c r="IB109" s="177"/>
      <c r="IC109" s="177"/>
      <c r="ID109" s="177"/>
      <c r="IE109" s="177"/>
      <c r="IF109" s="177"/>
      <c r="IG109" s="177"/>
      <c r="IH109" s="177"/>
      <c r="II109" s="177"/>
      <c r="IJ109" s="177"/>
      <c r="IK109" s="177"/>
      <c r="IL109" s="177"/>
      <c r="IM109" s="177"/>
      <c r="IN109" s="177"/>
      <c r="IO109" s="177"/>
      <c r="IP109" s="177"/>
      <c r="IQ109" s="177"/>
      <c r="IR109" s="177"/>
      <c r="IS109" s="177"/>
      <c r="IT109" s="177"/>
      <c r="IU109" s="177"/>
      <c r="IV109" s="177"/>
      <c r="IW109" s="177"/>
    </row>
    <row r="110" spans="1:257" x14ac:dyDescent="0.2">
      <c r="A110" s="562"/>
      <c r="B110" s="563"/>
      <c r="C110" s="563"/>
      <c r="D110" s="563"/>
      <c r="E110" s="563"/>
      <c r="F110" s="563"/>
      <c r="G110" s="544"/>
      <c r="H110" s="7"/>
      <c r="I110" s="164">
        <v>0</v>
      </c>
      <c r="K110" s="177"/>
      <c r="L110" s="177"/>
      <c r="M110" s="177"/>
      <c r="N110" s="177"/>
      <c r="O110" s="177"/>
      <c r="P110" s="199"/>
      <c r="Q110" s="199"/>
      <c r="R110" s="199"/>
      <c r="S110" s="199"/>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c r="CM110" s="177"/>
      <c r="CN110" s="177"/>
      <c r="CO110" s="177"/>
      <c r="CP110" s="177"/>
      <c r="CQ110" s="177"/>
      <c r="CR110" s="177"/>
      <c r="CS110" s="177"/>
      <c r="CT110" s="177"/>
      <c r="CU110" s="177"/>
      <c r="CV110" s="177"/>
      <c r="CW110" s="177"/>
      <c r="CX110" s="177"/>
      <c r="CY110" s="177"/>
      <c r="CZ110" s="177"/>
      <c r="DA110" s="177"/>
      <c r="DB110" s="177"/>
      <c r="DC110" s="177"/>
      <c r="DD110" s="177"/>
      <c r="DE110" s="177"/>
      <c r="DF110" s="177"/>
      <c r="DG110" s="177"/>
      <c r="DH110" s="177"/>
      <c r="DI110" s="177"/>
      <c r="DJ110" s="177"/>
      <c r="DK110" s="177"/>
      <c r="DL110" s="177"/>
      <c r="DM110" s="177"/>
      <c r="DN110" s="177"/>
      <c r="DO110" s="177"/>
      <c r="DP110" s="177"/>
      <c r="DQ110" s="177"/>
      <c r="DR110" s="177"/>
      <c r="DS110" s="177"/>
      <c r="DT110" s="177"/>
      <c r="DU110" s="177"/>
      <c r="DV110" s="177"/>
      <c r="DW110" s="177"/>
      <c r="DX110" s="177"/>
      <c r="DY110" s="177"/>
      <c r="DZ110" s="177"/>
      <c r="EA110" s="177"/>
      <c r="EB110" s="177"/>
      <c r="EC110" s="177"/>
      <c r="ED110" s="177"/>
      <c r="EE110" s="177"/>
      <c r="EF110" s="177"/>
      <c r="EG110" s="177"/>
      <c r="EH110" s="177"/>
      <c r="EI110" s="177"/>
      <c r="EJ110" s="177"/>
      <c r="EK110" s="177"/>
      <c r="EL110" s="177"/>
      <c r="EM110" s="177"/>
      <c r="EN110" s="177"/>
      <c r="EO110" s="177"/>
      <c r="EP110" s="177"/>
      <c r="EQ110" s="177"/>
      <c r="ER110" s="177"/>
      <c r="ES110" s="177"/>
      <c r="ET110" s="177"/>
      <c r="EU110" s="177"/>
      <c r="EV110" s="177"/>
      <c r="EW110" s="177"/>
      <c r="EX110" s="177"/>
      <c r="EY110" s="177"/>
      <c r="EZ110" s="177"/>
      <c r="FA110" s="177"/>
      <c r="FB110" s="177"/>
      <c r="FC110" s="177"/>
      <c r="FD110" s="17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177"/>
      <c r="GT110" s="177"/>
      <c r="GU110" s="177"/>
      <c r="GV110" s="177"/>
      <c r="GW110" s="177"/>
      <c r="GX110" s="177"/>
      <c r="GY110" s="177"/>
      <c r="GZ110" s="177"/>
      <c r="HA110" s="177"/>
      <c r="HB110" s="177"/>
      <c r="HC110" s="177"/>
      <c r="HD110" s="177"/>
      <c r="HE110" s="177"/>
      <c r="HF110" s="177"/>
      <c r="HG110" s="177"/>
      <c r="HH110" s="177"/>
      <c r="HI110" s="177"/>
      <c r="HJ110" s="177"/>
      <c r="HK110" s="177"/>
      <c r="HL110" s="177"/>
      <c r="HM110" s="177"/>
      <c r="HN110" s="177"/>
      <c r="HO110" s="177"/>
      <c r="HP110" s="177"/>
      <c r="HQ110" s="177"/>
      <c r="HR110" s="177"/>
      <c r="HS110" s="177"/>
      <c r="HT110" s="177"/>
      <c r="HU110" s="177"/>
      <c r="HV110" s="177"/>
      <c r="HW110" s="177"/>
      <c r="HX110" s="177"/>
      <c r="HY110" s="177"/>
      <c r="HZ110" s="177"/>
      <c r="IA110" s="177"/>
      <c r="IB110" s="177"/>
      <c r="IC110" s="177"/>
      <c r="ID110" s="177"/>
      <c r="IE110" s="177"/>
      <c r="IF110" s="177"/>
      <c r="IG110" s="177"/>
      <c r="IH110" s="177"/>
      <c r="II110" s="177"/>
      <c r="IJ110" s="177"/>
      <c r="IK110" s="177"/>
      <c r="IL110" s="177"/>
      <c r="IM110" s="177"/>
      <c r="IN110" s="177"/>
      <c r="IO110" s="177"/>
      <c r="IP110" s="177"/>
      <c r="IQ110" s="177"/>
      <c r="IR110" s="177"/>
      <c r="IS110" s="177"/>
      <c r="IT110" s="177"/>
      <c r="IU110" s="177"/>
      <c r="IV110" s="177"/>
      <c r="IW110" s="177"/>
    </row>
    <row r="111" spans="1:257" x14ac:dyDescent="0.2">
      <c r="A111" s="562"/>
      <c r="B111" s="563"/>
      <c r="C111" s="563"/>
      <c r="D111" s="563"/>
      <c r="E111" s="563"/>
      <c r="F111" s="563"/>
      <c r="G111" s="544"/>
      <c r="H111" s="7"/>
      <c r="I111" s="164">
        <v>0</v>
      </c>
      <c r="K111" s="177"/>
      <c r="L111" s="177"/>
      <c r="M111" s="177"/>
      <c r="N111" s="177"/>
      <c r="O111" s="177"/>
      <c r="P111" s="199"/>
      <c r="Q111" s="199"/>
      <c r="R111" s="199"/>
      <c r="S111" s="199"/>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c r="CM111" s="177"/>
      <c r="CN111" s="177"/>
      <c r="CO111" s="177"/>
      <c r="CP111" s="177"/>
      <c r="CQ111" s="177"/>
      <c r="CR111" s="177"/>
      <c r="CS111" s="177"/>
      <c r="CT111" s="177"/>
      <c r="CU111" s="177"/>
      <c r="CV111" s="177"/>
      <c r="CW111" s="177"/>
      <c r="CX111" s="177"/>
      <c r="CY111" s="177"/>
      <c r="CZ111" s="177"/>
      <c r="DA111" s="177"/>
      <c r="DB111" s="177"/>
      <c r="DC111" s="177"/>
      <c r="DD111" s="177"/>
      <c r="DE111" s="177"/>
      <c r="DF111" s="177"/>
      <c r="DG111" s="177"/>
      <c r="DH111" s="177"/>
      <c r="DI111" s="177"/>
      <c r="DJ111" s="177"/>
      <c r="DK111" s="177"/>
      <c r="DL111" s="177"/>
      <c r="DM111" s="177"/>
      <c r="DN111" s="177"/>
      <c r="DO111" s="177"/>
      <c r="DP111" s="177"/>
      <c r="DQ111" s="177"/>
      <c r="DR111" s="177"/>
      <c r="DS111" s="177"/>
      <c r="DT111" s="177"/>
      <c r="DU111" s="177"/>
      <c r="DV111" s="177"/>
      <c r="DW111" s="177"/>
      <c r="DX111" s="177"/>
      <c r="DY111" s="177"/>
      <c r="DZ111" s="177"/>
      <c r="EA111" s="177"/>
      <c r="EB111" s="177"/>
      <c r="EC111" s="177"/>
      <c r="ED111" s="177"/>
      <c r="EE111" s="177"/>
      <c r="EF111" s="177"/>
      <c r="EG111" s="177"/>
      <c r="EH111" s="177"/>
      <c r="EI111" s="177"/>
      <c r="EJ111" s="177"/>
      <c r="EK111" s="177"/>
      <c r="EL111" s="177"/>
      <c r="EM111" s="177"/>
      <c r="EN111" s="177"/>
      <c r="EO111" s="177"/>
      <c r="EP111" s="177"/>
      <c r="EQ111" s="177"/>
      <c r="ER111" s="177"/>
      <c r="ES111" s="177"/>
      <c r="ET111" s="177"/>
      <c r="EU111" s="177"/>
      <c r="EV111" s="177"/>
      <c r="EW111" s="177"/>
      <c r="EX111" s="177"/>
      <c r="EY111" s="177"/>
      <c r="EZ111" s="177"/>
      <c r="FA111" s="177"/>
      <c r="FB111" s="177"/>
      <c r="FC111" s="177"/>
      <c r="FD111" s="177"/>
      <c r="FE111" s="177"/>
      <c r="FF111" s="177"/>
      <c r="FG111" s="177"/>
      <c r="FH111" s="177"/>
      <c r="FI111" s="177"/>
      <c r="FJ111" s="177"/>
      <c r="FK111" s="177"/>
      <c r="FL111" s="177"/>
      <c r="FM111" s="177"/>
      <c r="FN111" s="177"/>
      <c r="FO111" s="177"/>
      <c r="FP111" s="177"/>
      <c r="FQ111" s="177"/>
      <c r="FR111" s="177"/>
      <c r="FS111" s="177"/>
      <c r="FT111" s="177"/>
      <c r="FU111" s="177"/>
      <c r="FV111" s="177"/>
      <c r="FW111" s="177"/>
      <c r="FX111" s="177"/>
      <c r="FY111" s="177"/>
      <c r="FZ111" s="177"/>
      <c r="GA111" s="177"/>
      <c r="GB111" s="177"/>
      <c r="GC111" s="177"/>
      <c r="GD111" s="177"/>
      <c r="GE111" s="177"/>
      <c r="GF111" s="177"/>
      <c r="GG111" s="177"/>
      <c r="GH111" s="177"/>
      <c r="GI111" s="177"/>
      <c r="GJ111" s="177"/>
      <c r="GK111" s="177"/>
      <c r="GL111" s="177"/>
      <c r="GM111" s="177"/>
      <c r="GN111" s="177"/>
      <c r="GO111" s="177"/>
      <c r="GP111" s="177"/>
      <c r="GQ111" s="177"/>
      <c r="GR111" s="177"/>
      <c r="GS111" s="177"/>
      <c r="GT111" s="177"/>
      <c r="GU111" s="177"/>
      <c r="GV111" s="177"/>
      <c r="GW111" s="177"/>
      <c r="GX111" s="177"/>
      <c r="GY111" s="177"/>
      <c r="GZ111" s="177"/>
      <c r="HA111" s="177"/>
      <c r="HB111" s="177"/>
      <c r="HC111" s="177"/>
      <c r="HD111" s="177"/>
      <c r="HE111" s="177"/>
      <c r="HF111" s="177"/>
      <c r="HG111" s="177"/>
      <c r="HH111" s="177"/>
      <c r="HI111" s="177"/>
      <c r="HJ111" s="177"/>
      <c r="HK111" s="177"/>
      <c r="HL111" s="177"/>
      <c r="HM111" s="177"/>
      <c r="HN111" s="177"/>
      <c r="HO111" s="177"/>
      <c r="HP111" s="177"/>
      <c r="HQ111" s="177"/>
      <c r="HR111" s="177"/>
      <c r="HS111" s="177"/>
      <c r="HT111" s="177"/>
      <c r="HU111" s="177"/>
      <c r="HV111" s="177"/>
      <c r="HW111" s="177"/>
      <c r="HX111" s="177"/>
      <c r="HY111" s="177"/>
      <c r="HZ111" s="177"/>
      <c r="IA111" s="177"/>
      <c r="IB111" s="177"/>
      <c r="IC111" s="177"/>
      <c r="ID111" s="177"/>
      <c r="IE111" s="177"/>
      <c r="IF111" s="177"/>
      <c r="IG111" s="177"/>
      <c r="IH111" s="177"/>
      <c r="II111" s="177"/>
      <c r="IJ111" s="177"/>
      <c r="IK111" s="177"/>
      <c r="IL111" s="177"/>
      <c r="IM111" s="177"/>
      <c r="IN111" s="177"/>
      <c r="IO111" s="177"/>
      <c r="IP111" s="177"/>
      <c r="IQ111" s="177"/>
      <c r="IR111" s="177"/>
      <c r="IS111" s="177"/>
      <c r="IT111" s="177"/>
      <c r="IU111" s="177"/>
      <c r="IV111" s="177"/>
      <c r="IW111" s="177"/>
    </row>
    <row r="112" spans="1:257" x14ac:dyDescent="0.2">
      <c r="A112" s="562"/>
      <c r="B112" s="563"/>
      <c r="C112" s="563"/>
      <c r="D112" s="563"/>
      <c r="E112" s="563"/>
      <c r="F112" s="563"/>
      <c r="G112" s="544"/>
      <c r="H112" s="7"/>
      <c r="I112" s="164">
        <v>0</v>
      </c>
      <c r="J112" s="177" t="s">
        <v>208</v>
      </c>
      <c r="K112" s="177"/>
      <c r="L112" s="177"/>
      <c r="M112" s="177"/>
      <c r="N112" s="177"/>
      <c r="O112" s="177"/>
      <c r="P112" s="199"/>
      <c r="Q112" s="199"/>
      <c r="R112" s="199"/>
      <c r="S112" s="199"/>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c r="CM112" s="177"/>
      <c r="CN112" s="177"/>
      <c r="CO112" s="177"/>
      <c r="CP112" s="177"/>
      <c r="CQ112" s="177"/>
      <c r="CR112" s="177"/>
      <c r="CS112" s="177"/>
      <c r="CT112" s="177"/>
      <c r="CU112" s="177"/>
      <c r="CV112" s="177"/>
      <c r="CW112" s="177"/>
      <c r="CX112" s="177"/>
      <c r="CY112" s="177"/>
      <c r="CZ112" s="177"/>
      <c r="DA112" s="177"/>
      <c r="DB112" s="177"/>
      <c r="DC112" s="177"/>
      <c r="DD112" s="177"/>
      <c r="DE112" s="177"/>
      <c r="DF112" s="177"/>
      <c r="DG112" s="177"/>
      <c r="DH112" s="177"/>
      <c r="DI112" s="177"/>
      <c r="DJ112" s="177"/>
      <c r="DK112" s="177"/>
      <c r="DL112" s="177"/>
      <c r="DM112" s="177"/>
      <c r="DN112" s="177"/>
      <c r="DO112" s="177"/>
      <c r="DP112" s="177"/>
      <c r="DQ112" s="177"/>
      <c r="DR112" s="177"/>
      <c r="DS112" s="177"/>
      <c r="DT112" s="177"/>
      <c r="DU112" s="177"/>
      <c r="DV112" s="177"/>
      <c r="DW112" s="177"/>
      <c r="DX112" s="177"/>
      <c r="DY112" s="177"/>
      <c r="DZ112" s="177"/>
      <c r="EA112" s="177"/>
      <c r="EB112" s="177"/>
      <c r="EC112" s="177"/>
      <c r="ED112" s="177"/>
      <c r="EE112" s="177"/>
      <c r="EF112" s="177"/>
      <c r="EG112" s="177"/>
      <c r="EH112" s="177"/>
      <c r="EI112" s="177"/>
      <c r="EJ112" s="177"/>
      <c r="EK112" s="177"/>
      <c r="EL112" s="177"/>
      <c r="EM112" s="177"/>
      <c r="EN112" s="177"/>
      <c r="EO112" s="177"/>
      <c r="EP112" s="177"/>
      <c r="EQ112" s="177"/>
      <c r="ER112" s="177"/>
      <c r="ES112" s="177"/>
      <c r="ET112" s="177"/>
      <c r="EU112" s="177"/>
      <c r="EV112" s="177"/>
      <c r="EW112" s="177"/>
      <c r="EX112" s="177"/>
      <c r="EY112" s="177"/>
      <c r="EZ112" s="177"/>
      <c r="FA112" s="177"/>
      <c r="FB112" s="177"/>
      <c r="FC112" s="177"/>
      <c r="FD112" s="177"/>
      <c r="FE112" s="177"/>
      <c r="FF112" s="177"/>
      <c r="FG112" s="177"/>
      <c r="FH112" s="177"/>
      <c r="FI112" s="177"/>
      <c r="FJ112" s="177"/>
      <c r="FK112" s="177"/>
      <c r="FL112" s="177"/>
      <c r="FM112" s="177"/>
      <c r="FN112" s="177"/>
      <c r="FO112" s="177"/>
      <c r="FP112" s="177"/>
      <c r="FQ112" s="177"/>
      <c r="FR112" s="177"/>
      <c r="FS112" s="177"/>
      <c r="FT112" s="177"/>
      <c r="FU112" s="177"/>
      <c r="FV112" s="177"/>
      <c r="FW112" s="177"/>
      <c r="FX112" s="177"/>
      <c r="FY112" s="177"/>
      <c r="FZ112" s="177"/>
      <c r="GA112" s="177"/>
      <c r="GB112" s="177"/>
      <c r="GC112" s="177"/>
      <c r="GD112" s="177"/>
      <c r="GE112" s="177"/>
      <c r="GF112" s="177"/>
      <c r="GG112" s="177"/>
      <c r="GH112" s="177"/>
      <c r="GI112" s="177"/>
      <c r="GJ112" s="177"/>
      <c r="GK112" s="177"/>
      <c r="GL112" s="177"/>
      <c r="GM112" s="177"/>
      <c r="GN112" s="177"/>
      <c r="GO112" s="177"/>
      <c r="GP112" s="177"/>
      <c r="GQ112" s="177"/>
      <c r="GR112" s="177"/>
      <c r="GS112" s="177"/>
      <c r="GT112" s="177"/>
      <c r="GU112" s="177"/>
      <c r="GV112" s="177"/>
      <c r="GW112" s="177"/>
      <c r="GX112" s="177"/>
      <c r="GY112" s="177"/>
      <c r="GZ112" s="177"/>
      <c r="HA112" s="177"/>
      <c r="HB112" s="177"/>
      <c r="HC112" s="177"/>
      <c r="HD112" s="177"/>
      <c r="HE112" s="177"/>
      <c r="HF112" s="177"/>
      <c r="HG112" s="177"/>
      <c r="HH112" s="177"/>
      <c r="HI112" s="177"/>
      <c r="HJ112" s="177"/>
      <c r="HK112" s="177"/>
      <c r="HL112" s="177"/>
      <c r="HM112" s="177"/>
      <c r="HN112" s="177"/>
      <c r="HO112" s="177"/>
      <c r="HP112" s="177"/>
      <c r="HQ112" s="177"/>
      <c r="HR112" s="177"/>
      <c r="HS112" s="177"/>
      <c r="HT112" s="177"/>
      <c r="HU112" s="177"/>
      <c r="HV112" s="177"/>
      <c r="HW112" s="177"/>
      <c r="HX112" s="177"/>
      <c r="HY112" s="177"/>
      <c r="HZ112" s="177"/>
      <c r="IA112" s="177"/>
      <c r="IB112" s="177"/>
      <c r="IC112" s="177"/>
      <c r="ID112" s="177"/>
      <c r="IE112" s="177"/>
      <c r="IF112" s="177"/>
      <c r="IG112" s="177"/>
      <c r="IH112" s="177"/>
      <c r="II112" s="177"/>
      <c r="IJ112" s="177"/>
      <c r="IK112" s="177"/>
      <c r="IL112" s="177"/>
      <c r="IM112" s="177"/>
      <c r="IN112" s="177"/>
      <c r="IO112" s="177"/>
      <c r="IP112" s="177"/>
      <c r="IQ112" s="177"/>
      <c r="IR112" s="177"/>
      <c r="IS112" s="177"/>
      <c r="IT112" s="177"/>
      <c r="IU112" s="177"/>
      <c r="IV112" s="177"/>
      <c r="IW112" s="177"/>
    </row>
    <row r="113" spans="1:257" hidden="1" x14ac:dyDescent="0.2">
      <c r="A113" s="562"/>
      <c r="B113" s="563"/>
      <c r="C113" s="563"/>
      <c r="D113" s="563"/>
      <c r="E113" s="563"/>
      <c r="F113" s="563"/>
      <c r="G113" s="544"/>
      <c r="H113" s="7"/>
      <c r="I113" s="164">
        <v>0</v>
      </c>
      <c r="K113" s="177"/>
      <c r="L113" s="177"/>
      <c r="M113" s="177"/>
      <c r="N113" s="177"/>
      <c r="O113" s="177"/>
      <c r="P113" s="199"/>
      <c r="Q113" s="199"/>
      <c r="R113" s="199"/>
      <c r="S113" s="199"/>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M113" s="177"/>
      <c r="CN113" s="177"/>
      <c r="CO113" s="177"/>
      <c r="CP113" s="177"/>
      <c r="CQ113" s="177"/>
      <c r="CR113" s="177"/>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177"/>
      <c r="EO113" s="177"/>
      <c r="EP113" s="177"/>
      <c r="EQ113" s="177"/>
      <c r="ER113" s="177"/>
      <c r="ES113" s="177"/>
      <c r="ET113" s="177"/>
      <c r="EU113" s="177"/>
      <c r="EV113" s="177"/>
      <c r="EW113" s="177"/>
      <c r="EX113" s="177"/>
      <c r="EY113" s="177"/>
      <c r="EZ113" s="177"/>
      <c r="FA113" s="177"/>
      <c r="FB113" s="177"/>
      <c r="FC113" s="177"/>
      <c r="FD113" s="177"/>
      <c r="FE113" s="177"/>
      <c r="FF113" s="177"/>
      <c r="FG113" s="177"/>
      <c r="FH113" s="177"/>
      <c r="FI113" s="177"/>
      <c r="FJ113" s="177"/>
      <c r="FK113" s="177"/>
      <c r="FL113" s="177"/>
      <c r="FM113" s="177"/>
      <c r="FN113" s="177"/>
      <c r="FO113" s="177"/>
      <c r="FP113" s="177"/>
      <c r="FQ113" s="177"/>
      <c r="FR113" s="177"/>
      <c r="FS113" s="177"/>
      <c r="FT113" s="177"/>
      <c r="FU113" s="177"/>
      <c r="FV113" s="177"/>
      <c r="FW113" s="177"/>
      <c r="FX113" s="177"/>
      <c r="FY113" s="177"/>
      <c r="FZ113" s="177"/>
      <c r="GA113" s="177"/>
      <c r="GB113" s="177"/>
      <c r="GC113" s="177"/>
      <c r="GD113" s="177"/>
      <c r="GE113" s="177"/>
      <c r="GF113" s="177"/>
      <c r="GG113" s="177"/>
      <c r="GH113" s="177"/>
      <c r="GI113" s="177"/>
      <c r="GJ113" s="177"/>
      <c r="GK113" s="177"/>
      <c r="GL113" s="177"/>
      <c r="GM113" s="177"/>
      <c r="GN113" s="177"/>
      <c r="GO113" s="177"/>
      <c r="GP113" s="177"/>
      <c r="GQ113" s="177"/>
      <c r="GR113" s="177"/>
      <c r="GS113" s="177"/>
      <c r="GT113" s="177"/>
      <c r="GU113" s="177"/>
      <c r="GV113" s="177"/>
      <c r="GW113" s="177"/>
      <c r="GX113" s="177"/>
      <c r="GY113" s="177"/>
      <c r="GZ113" s="177"/>
      <c r="HA113" s="177"/>
      <c r="HB113" s="177"/>
      <c r="HC113" s="177"/>
      <c r="HD113" s="177"/>
      <c r="HE113" s="177"/>
      <c r="HF113" s="177"/>
      <c r="HG113" s="177"/>
      <c r="HH113" s="177"/>
      <c r="HI113" s="177"/>
      <c r="HJ113" s="177"/>
      <c r="HK113" s="177"/>
      <c r="HL113" s="177"/>
      <c r="HM113" s="177"/>
      <c r="HN113" s="177"/>
      <c r="HO113" s="177"/>
      <c r="HP113" s="177"/>
      <c r="HQ113" s="177"/>
      <c r="HR113" s="177"/>
      <c r="HS113" s="177"/>
      <c r="HT113" s="177"/>
      <c r="HU113" s="177"/>
      <c r="HV113" s="177"/>
      <c r="HW113" s="177"/>
      <c r="HX113" s="177"/>
      <c r="HY113" s="177"/>
      <c r="HZ113" s="177"/>
      <c r="IA113" s="177"/>
      <c r="IB113" s="177"/>
      <c r="IC113" s="177"/>
      <c r="ID113" s="177"/>
      <c r="IE113" s="177"/>
      <c r="IF113" s="177"/>
      <c r="IG113" s="177"/>
      <c r="IH113" s="177"/>
      <c r="II113" s="177"/>
      <c r="IJ113" s="177"/>
      <c r="IK113" s="177"/>
      <c r="IL113" s="177"/>
      <c r="IM113" s="177"/>
      <c r="IN113" s="177"/>
      <c r="IO113" s="177"/>
      <c r="IP113" s="177"/>
      <c r="IQ113" s="177"/>
      <c r="IR113" s="177"/>
      <c r="IS113" s="177"/>
      <c r="IT113" s="177"/>
      <c r="IU113" s="177"/>
      <c r="IV113" s="177"/>
      <c r="IW113" s="177"/>
    </row>
    <row r="114" spans="1:257" ht="15" hidden="1" customHeight="1" x14ac:dyDescent="0.2">
      <c r="A114" s="562"/>
      <c r="B114" s="563"/>
      <c r="C114" s="563"/>
      <c r="D114" s="563"/>
      <c r="E114" s="563"/>
      <c r="F114" s="563"/>
      <c r="G114" s="544"/>
      <c r="H114" s="7"/>
      <c r="I114" s="164">
        <v>0</v>
      </c>
      <c r="K114" s="177"/>
      <c r="L114" s="177"/>
      <c r="M114" s="177"/>
      <c r="N114" s="177"/>
      <c r="O114" s="177"/>
      <c r="P114" s="199"/>
      <c r="Q114" s="199"/>
      <c r="R114" s="199"/>
      <c r="S114" s="199"/>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M114" s="177"/>
      <c r="CN114" s="177"/>
      <c r="CO114" s="177"/>
      <c r="CP114" s="177"/>
      <c r="CQ114" s="177"/>
      <c r="CR114" s="177"/>
      <c r="CS114" s="177"/>
      <c r="CT114" s="177"/>
      <c r="CU114" s="177"/>
      <c r="CV114" s="177"/>
      <c r="CW114" s="177"/>
      <c r="CX114" s="177"/>
      <c r="CY114" s="177"/>
      <c r="CZ114" s="177"/>
      <c r="DA114" s="177"/>
      <c r="DB114" s="177"/>
      <c r="DC114" s="177"/>
      <c r="DD114" s="177"/>
      <c r="DE114" s="177"/>
      <c r="DF114" s="177"/>
      <c r="DG114" s="177"/>
      <c r="DH114" s="177"/>
      <c r="DI114" s="177"/>
      <c r="DJ114" s="177"/>
      <c r="DK114" s="177"/>
      <c r="DL114" s="177"/>
      <c r="DM114" s="177"/>
      <c r="DN114" s="177"/>
      <c r="DO114" s="177"/>
      <c r="DP114" s="177"/>
      <c r="DQ114" s="177"/>
      <c r="DR114" s="177"/>
      <c r="DS114" s="177"/>
      <c r="DT114" s="177"/>
      <c r="DU114" s="177"/>
      <c r="DV114" s="177"/>
      <c r="DW114" s="177"/>
      <c r="DX114" s="177"/>
      <c r="DY114" s="177"/>
      <c r="DZ114" s="177"/>
      <c r="EA114" s="177"/>
      <c r="EB114" s="177"/>
      <c r="EC114" s="177"/>
      <c r="ED114" s="177"/>
      <c r="EE114" s="177"/>
      <c r="EF114" s="177"/>
      <c r="EG114" s="177"/>
      <c r="EH114" s="177"/>
      <c r="EI114" s="177"/>
      <c r="EJ114" s="177"/>
      <c r="EK114" s="177"/>
      <c r="EL114" s="177"/>
      <c r="EM114" s="177"/>
      <c r="EN114" s="177"/>
      <c r="EO114" s="177"/>
      <c r="EP114" s="177"/>
      <c r="EQ114" s="177"/>
      <c r="ER114" s="177"/>
      <c r="ES114" s="177"/>
      <c r="ET114" s="177"/>
      <c r="EU114" s="177"/>
      <c r="EV114" s="177"/>
      <c r="EW114" s="177"/>
      <c r="EX114" s="177"/>
      <c r="EY114" s="177"/>
      <c r="EZ114" s="177"/>
      <c r="FA114" s="177"/>
      <c r="FB114" s="177"/>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177"/>
      <c r="GT114" s="177"/>
      <c r="GU114" s="177"/>
      <c r="GV114" s="177"/>
      <c r="GW114" s="177"/>
      <c r="GX114" s="177"/>
      <c r="GY114" s="177"/>
      <c r="GZ114" s="177"/>
      <c r="HA114" s="177"/>
      <c r="HB114" s="177"/>
      <c r="HC114" s="177"/>
      <c r="HD114" s="177"/>
      <c r="HE114" s="177"/>
      <c r="HF114" s="177"/>
      <c r="HG114" s="177"/>
      <c r="HH114" s="177"/>
      <c r="HI114" s="177"/>
      <c r="HJ114" s="177"/>
      <c r="HK114" s="177"/>
      <c r="HL114" s="177"/>
      <c r="HM114" s="177"/>
      <c r="HN114" s="177"/>
      <c r="HO114" s="177"/>
      <c r="HP114" s="177"/>
      <c r="HQ114" s="177"/>
      <c r="HR114" s="177"/>
      <c r="HS114" s="177"/>
      <c r="HT114" s="177"/>
      <c r="HU114" s="177"/>
      <c r="HV114" s="177"/>
      <c r="HW114" s="177"/>
      <c r="HX114" s="177"/>
      <c r="HY114" s="177"/>
      <c r="HZ114" s="177"/>
      <c r="IA114" s="177"/>
      <c r="IB114" s="177"/>
      <c r="IC114" s="177"/>
      <c r="ID114" s="177"/>
      <c r="IE114" s="177"/>
      <c r="IF114" s="177"/>
      <c r="IG114" s="177"/>
      <c r="IH114" s="177"/>
      <c r="II114" s="177"/>
      <c r="IJ114" s="177"/>
      <c r="IK114" s="177"/>
      <c r="IL114" s="177"/>
      <c r="IM114" s="177"/>
      <c r="IN114" s="177"/>
      <c r="IO114" s="177"/>
      <c r="IP114" s="177"/>
      <c r="IQ114" s="177"/>
      <c r="IR114" s="177"/>
      <c r="IS114" s="177"/>
      <c r="IT114" s="177"/>
      <c r="IU114" s="177"/>
      <c r="IV114" s="177"/>
      <c r="IW114" s="177"/>
    </row>
    <row r="115" spans="1:257" ht="15" hidden="1" customHeight="1" x14ac:dyDescent="0.2">
      <c r="A115" s="562"/>
      <c r="B115" s="563"/>
      <c r="C115" s="563"/>
      <c r="D115" s="563"/>
      <c r="E115" s="563"/>
      <c r="F115" s="563"/>
      <c r="G115" s="544"/>
      <c r="H115" s="8"/>
      <c r="I115" s="164">
        <v>0</v>
      </c>
      <c r="J115" s="177"/>
      <c r="K115" s="177"/>
      <c r="L115" s="177"/>
      <c r="M115" s="177"/>
      <c r="N115" s="177"/>
      <c r="O115" s="177"/>
      <c r="P115" s="199"/>
      <c r="Q115" s="199"/>
      <c r="R115" s="199"/>
      <c r="S115" s="199"/>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c r="CM115" s="177"/>
      <c r="CN115" s="177"/>
      <c r="CO115" s="177"/>
      <c r="CP115" s="177"/>
      <c r="CQ115" s="177"/>
      <c r="CR115" s="177"/>
      <c r="CS115" s="177"/>
      <c r="CT115" s="177"/>
      <c r="CU115" s="177"/>
      <c r="CV115" s="177"/>
      <c r="CW115" s="177"/>
      <c r="CX115" s="177"/>
      <c r="CY115" s="177"/>
      <c r="CZ115" s="177"/>
      <c r="DA115" s="177"/>
      <c r="DB115" s="177"/>
      <c r="DC115" s="177"/>
      <c r="DD115" s="177"/>
      <c r="DE115" s="177"/>
      <c r="DF115" s="177"/>
      <c r="DG115" s="177"/>
      <c r="DH115" s="177"/>
      <c r="DI115" s="177"/>
      <c r="DJ115" s="177"/>
      <c r="DK115" s="177"/>
      <c r="DL115" s="177"/>
      <c r="DM115" s="177"/>
      <c r="DN115" s="177"/>
      <c r="DO115" s="177"/>
      <c r="DP115" s="177"/>
      <c r="DQ115" s="177"/>
      <c r="DR115" s="177"/>
      <c r="DS115" s="177"/>
      <c r="DT115" s="177"/>
      <c r="DU115" s="177"/>
      <c r="DV115" s="177"/>
      <c r="DW115" s="177"/>
      <c r="DX115" s="177"/>
      <c r="DY115" s="177"/>
      <c r="DZ115" s="177"/>
      <c r="EA115" s="177"/>
      <c r="EB115" s="177"/>
      <c r="EC115" s="177"/>
      <c r="ED115" s="177"/>
      <c r="EE115" s="177"/>
      <c r="EF115" s="177"/>
      <c r="EG115" s="177"/>
      <c r="EH115" s="177"/>
      <c r="EI115" s="177"/>
      <c r="EJ115" s="177"/>
      <c r="EK115" s="177"/>
      <c r="EL115" s="177"/>
      <c r="EM115" s="177"/>
      <c r="EN115" s="177"/>
      <c r="EO115" s="177"/>
      <c r="EP115" s="177"/>
      <c r="EQ115" s="177"/>
      <c r="ER115" s="177"/>
      <c r="ES115" s="177"/>
      <c r="ET115" s="177"/>
      <c r="EU115" s="177"/>
      <c r="EV115" s="177"/>
      <c r="EW115" s="177"/>
      <c r="EX115" s="177"/>
      <c r="EY115" s="177"/>
      <c r="EZ115" s="177"/>
      <c r="FA115" s="177"/>
      <c r="FB115" s="177"/>
      <c r="FC115" s="177"/>
      <c r="FD115" s="17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c r="GF115" s="177"/>
      <c r="GG115" s="177"/>
      <c r="GH115" s="177"/>
      <c r="GI115" s="177"/>
      <c r="GJ115" s="177"/>
      <c r="GK115" s="177"/>
      <c r="GL115" s="177"/>
      <c r="GM115" s="177"/>
      <c r="GN115" s="177"/>
      <c r="GO115" s="177"/>
      <c r="GP115" s="177"/>
      <c r="GQ115" s="177"/>
      <c r="GR115" s="177"/>
      <c r="GS115" s="177"/>
      <c r="GT115" s="177"/>
      <c r="GU115" s="177"/>
      <c r="GV115" s="177"/>
      <c r="GW115" s="177"/>
      <c r="GX115" s="177"/>
      <c r="GY115" s="177"/>
      <c r="GZ115" s="177"/>
      <c r="HA115" s="177"/>
      <c r="HB115" s="177"/>
      <c r="HC115" s="177"/>
      <c r="HD115" s="177"/>
      <c r="HE115" s="177"/>
      <c r="HF115" s="177"/>
      <c r="HG115" s="177"/>
      <c r="HH115" s="177"/>
      <c r="HI115" s="177"/>
      <c r="HJ115" s="177"/>
      <c r="HK115" s="177"/>
      <c r="HL115" s="177"/>
      <c r="HM115" s="177"/>
      <c r="HN115" s="177"/>
      <c r="HO115" s="177"/>
      <c r="HP115" s="177"/>
      <c r="HQ115" s="177"/>
      <c r="HR115" s="177"/>
      <c r="HS115" s="177"/>
      <c r="HT115" s="177"/>
      <c r="HU115" s="177"/>
      <c r="HV115" s="177"/>
      <c r="HW115" s="177"/>
      <c r="HX115" s="177"/>
      <c r="HY115" s="177"/>
      <c r="HZ115" s="177"/>
      <c r="IA115" s="177"/>
      <c r="IB115" s="177"/>
      <c r="IC115" s="177"/>
      <c r="ID115" s="177"/>
      <c r="IE115" s="177"/>
      <c r="IF115" s="177"/>
      <c r="IG115" s="177"/>
      <c r="IH115" s="177"/>
      <c r="II115" s="177"/>
      <c r="IJ115" s="177"/>
      <c r="IK115" s="177"/>
      <c r="IL115" s="177"/>
      <c r="IM115" s="177"/>
      <c r="IN115" s="177"/>
      <c r="IO115" s="177"/>
      <c r="IP115" s="177"/>
      <c r="IQ115" s="177"/>
      <c r="IR115" s="177"/>
      <c r="IS115" s="177"/>
      <c r="IT115" s="177"/>
      <c r="IU115" s="177"/>
      <c r="IV115" s="177"/>
      <c r="IW115" s="177"/>
    </row>
    <row r="116" spans="1:257" hidden="1" x14ac:dyDescent="0.2">
      <c r="A116" s="562"/>
      <c r="B116" s="563"/>
      <c r="C116" s="563"/>
      <c r="D116" s="563"/>
      <c r="E116" s="563"/>
      <c r="F116" s="563"/>
      <c r="G116" s="544"/>
      <c r="H116" s="8"/>
      <c r="I116" s="164">
        <v>0</v>
      </c>
      <c r="J116" s="177"/>
      <c r="K116" s="177"/>
      <c r="L116" s="177"/>
      <c r="M116" s="177"/>
      <c r="N116" s="177"/>
      <c r="O116" s="177"/>
      <c r="P116" s="199"/>
      <c r="Q116" s="199"/>
      <c r="R116" s="199"/>
      <c r="S116" s="199"/>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c r="CM116" s="177"/>
      <c r="CN116" s="177"/>
      <c r="CO116" s="177"/>
      <c r="CP116" s="177"/>
      <c r="CQ116" s="177"/>
      <c r="CR116" s="177"/>
      <c r="CS116" s="177"/>
      <c r="CT116" s="177"/>
      <c r="CU116" s="177"/>
      <c r="CV116" s="177"/>
      <c r="CW116" s="177"/>
      <c r="CX116" s="177"/>
      <c r="CY116" s="177"/>
      <c r="CZ116" s="177"/>
      <c r="DA116" s="177"/>
      <c r="DB116" s="177"/>
      <c r="DC116" s="177"/>
      <c r="DD116" s="177"/>
      <c r="DE116" s="177"/>
      <c r="DF116" s="177"/>
      <c r="DG116" s="177"/>
      <c r="DH116" s="177"/>
      <c r="DI116" s="177"/>
      <c r="DJ116" s="177"/>
      <c r="DK116" s="177"/>
      <c r="DL116" s="177"/>
      <c r="DM116" s="177"/>
      <c r="DN116" s="177"/>
      <c r="DO116" s="177"/>
      <c r="DP116" s="177"/>
      <c r="DQ116" s="177"/>
      <c r="DR116" s="177"/>
      <c r="DS116" s="177"/>
      <c r="DT116" s="177"/>
      <c r="DU116" s="177"/>
      <c r="DV116" s="177"/>
      <c r="DW116" s="177"/>
      <c r="DX116" s="177"/>
      <c r="DY116" s="177"/>
      <c r="DZ116" s="177"/>
      <c r="EA116" s="177"/>
      <c r="EB116" s="177"/>
      <c r="EC116" s="177"/>
      <c r="ED116" s="177"/>
      <c r="EE116" s="177"/>
      <c r="EF116" s="177"/>
      <c r="EG116" s="177"/>
      <c r="EH116" s="177"/>
      <c r="EI116" s="177"/>
      <c r="EJ116" s="177"/>
      <c r="EK116" s="177"/>
      <c r="EL116" s="177"/>
      <c r="EM116" s="177"/>
      <c r="EN116" s="177"/>
      <c r="EO116" s="177"/>
      <c r="EP116" s="177"/>
      <c r="EQ116" s="177"/>
      <c r="ER116" s="177"/>
      <c r="ES116" s="177"/>
      <c r="ET116" s="177"/>
      <c r="EU116" s="177"/>
      <c r="EV116" s="177"/>
      <c r="EW116" s="177"/>
      <c r="EX116" s="177"/>
      <c r="EY116" s="177"/>
      <c r="EZ116" s="177"/>
      <c r="FA116" s="177"/>
      <c r="FB116" s="177"/>
      <c r="FC116" s="177"/>
      <c r="FD116" s="177"/>
      <c r="FE116" s="177"/>
      <c r="FF116" s="177"/>
      <c r="FG116" s="177"/>
      <c r="FH116" s="177"/>
      <c r="FI116" s="177"/>
      <c r="FJ116" s="177"/>
      <c r="FK116" s="177"/>
      <c r="FL116" s="177"/>
      <c r="FM116" s="177"/>
      <c r="FN116" s="177"/>
      <c r="FO116" s="177"/>
      <c r="FP116" s="177"/>
      <c r="FQ116" s="177"/>
      <c r="FR116" s="177"/>
      <c r="FS116" s="177"/>
      <c r="FT116" s="177"/>
      <c r="FU116" s="177"/>
      <c r="FV116" s="177"/>
      <c r="FW116" s="177"/>
      <c r="FX116" s="177"/>
      <c r="FY116" s="177"/>
      <c r="FZ116" s="177"/>
      <c r="GA116" s="177"/>
      <c r="GB116" s="177"/>
      <c r="GC116" s="177"/>
      <c r="GD116" s="177"/>
      <c r="GE116" s="177"/>
      <c r="GF116" s="177"/>
      <c r="GG116" s="177"/>
      <c r="GH116" s="177"/>
      <c r="GI116" s="177"/>
      <c r="GJ116" s="177"/>
      <c r="GK116" s="177"/>
      <c r="GL116" s="177"/>
      <c r="GM116" s="177"/>
      <c r="GN116" s="177"/>
      <c r="GO116" s="177"/>
      <c r="GP116" s="177"/>
      <c r="GQ116" s="177"/>
      <c r="GR116" s="177"/>
      <c r="GS116" s="177"/>
      <c r="GT116" s="177"/>
      <c r="GU116" s="177"/>
      <c r="GV116" s="177"/>
      <c r="GW116" s="177"/>
      <c r="GX116" s="177"/>
      <c r="GY116" s="177"/>
      <c r="GZ116" s="177"/>
      <c r="HA116" s="177"/>
      <c r="HB116" s="177"/>
      <c r="HC116" s="177"/>
      <c r="HD116" s="177"/>
      <c r="HE116" s="177"/>
      <c r="HF116" s="177"/>
      <c r="HG116" s="177"/>
      <c r="HH116" s="177"/>
      <c r="HI116" s="177"/>
      <c r="HJ116" s="177"/>
      <c r="HK116" s="177"/>
      <c r="HL116" s="177"/>
      <c r="HM116" s="177"/>
      <c r="HN116" s="177"/>
      <c r="HO116" s="177"/>
      <c r="HP116" s="177"/>
      <c r="HQ116" s="177"/>
      <c r="HR116" s="177"/>
      <c r="HS116" s="177"/>
      <c r="HT116" s="177"/>
      <c r="HU116" s="177"/>
      <c r="HV116" s="177"/>
      <c r="HW116" s="177"/>
      <c r="HX116" s="177"/>
      <c r="HY116" s="177"/>
      <c r="HZ116" s="177"/>
      <c r="IA116" s="177"/>
      <c r="IB116" s="177"/>
      <c r="IC116" s="177"/>
      <c r="ID116" s="177"/>
      <c r="IE116" s="177"/>
      <c r="IF116" s="177"/>
      <c r="IG116" s="177"/>
      <c r="IH116" s="177"/>
      <c r="II116" s="177"/>
      <c r="IJ116" s="177"/>
      <c r="IK116" s="177"/>
      <c r="IL116" s="177"/>
      <c r="IM116" s="177"/>
      <c r="IN116" s="177"/>
      <c r="IO116" s="177"/>
      <c r="IP116" s="177"/>
      <c r="IQ116" s="177"/>
      <c r="IR116" s="177"/>
      <c r="IS116" s="177"/>
      <c r="IT116" s="177"/>
      <c r="IU116" s="177"/>
      <c r="IV116" s="177"/>
      <c r="IW116" s="177"/>
    </row>
    <row r="117" spans="1:257" hidden="1" x14ac:dyDescent="0.2">
      <c r="A117" s="562"/>
      <c r="B117" s="563"/>
      <c r="C117" s="563"/>
      <c r="D117" s="563"/>
      <c r="E117" s="563"/>
      <c r="F117" s="563"/>
      <c r="G117" s="544"/>
      <c r="H117" s="8"/>
      <c r="I117" s="164">
        <v>0</v>
      </c>
      <c r="J117" s="177"/>
      <c r="K117" s="177"/>
      <c r="L117" s="177"/>
      <c r="M117" s="177"/>
      <c r="N117" s="177"/>
      <c r="O117" s="177"/>
      <c r="P117" s="199"/>
      <c r="Q117" s="199"/>
      <c r="R117" s="199"/>
      <c r="S117" s="199"/>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c r="CM117" s="177"/>
      <c r="CN117" s="177"/>
      <c r="CO117" s="177"/>
      <c r="CP117" s="177"/>
      <c r="CQ117" s="177"/>
      <c r="CR117" s="177"/>
      <c r="CS117" s="177"/>
      <c r="CT117" s="177"/>
      <c r="CU117" s="177"/>
      <c r="CV117" s="177"/>
      <c r="CW117" s="177"/>
      <c r="CX117" s="177"/>
      <c r="CY117" s="177"/>
      <c r="CZ117" s="177"/>
      <c r="DA117" s="177"/>
      <c r="DB117" s="177"/>
      <c r="DC117" s="177"/>
      <c r="DD117" s="177"/>
      <c r="DE117" s="177"/>
      <c r="DF117" s="177"/>
      <c r="DG117" s="177"/>
      <c r="DH117" s="177"/>
      <c r="DI117" s="177"/>
      <c r="DJ117" s="177"/>
      <c r="DK117" s="177"/>
      <c r="DL117" s="177"/>
      <c r="DM117" s="177"/>
      <c r="DN117" s="177"/>
      <c r="DO117" s="177"/>
      <c r="DP117" s="177"/>
      <c r="DQ117" s="177"/>
      <c r="DR117" s="177"/>
      <c r="DS117" s="177"/>
      <c r="DT117" s="177"/>
      <c r="DU117" s="177"/>
      <c r="DV117" s="177"/>
      <c r="DW117" s="177"/>
      <c r="DX117" s="177"/>
      <c r="DY117" s="177"/>
      <c r="DZ117" s="177"/>
      <c r="EA117" s="177"/>
      <c r="EB117" s="177"/>
      <c r="EC117" s="177"/>
      <c r="ED117" s="177"/>
      <c r="EE117" s="177"/>
      <c r="EF117" s="177"/>
      <c r="EG117" s="177"/>
      <c r="EH117" s="177"/>
      <c r="EI117" s="177"/>
      <c r="EJ117" s="177"/>
      <c r="EK117" s="177"/>
      <c r="EL117" s="177"/>
      <c r="EM117" s="177"/>
      <c r="EN117" s="177"/>
      <c r="EO117" s="177"/>
      <c r="EP117" s="177"/>
      <c r="EQ117" s="177"/>
      <c r="ER117" s="177"/>
      <c r="ES117" s="177"/>
      <c r="ET117" s="177"/>
      <c r="EU117" s="177"/>
      <c r="EV117" s="177"/>
      <c r="EW117" s="177"/>
      <c r="EX117" s="177"/>
      <c r="EY117" s="177"/>
      <c r="EZ117" s="177"/>
      <c r="FA117" s="177"/>
      <c r="FB117" s="177"/>
      <c r="FC117" s="177"/>
      <c r="FD117" s="177"/>
      <c r="FE117" s="177"/>
      <c r="FF117" s="177"/>
      <c r="FG117" s="177"/>
      <c r="FH117" s="177"/>
      <c r="FI117" s="177"/>
      <c r="FJ117" s="177"/>
      <c r="FK117" s="177"/>
      <c r="FL117" s="177"/>
      <c r="FM117" s="177"/>
      <c r="FN117" s="177"/>
      <c r="FO117" s="177"/>
      <c r="FP117" s="177"/>
      <c r="FQ117" s="177"/>
      <c r="FR117" s="177"/>
      <c r="FS117" s="177"/>
      <c r="FT117" s="177"/>
      <c r="FU117" s="177"/>
      <c r="FV117" s="177"/>
      <c r="FW117" s="177"/>
      <c r="FX117" s="177"/>
      <c r="FY117" s="177"/>
      <c r="FZ117" s="177"/>
      <c r="GA117" s="177"/>
      <c r="GB117" s="177"/>
      <c r="GC117" s="177"/>
      <c r="GD117" s="177"/>
      <c r="GE117" s="177"/>
      <c r="GF117" s="177"/>
      <c r="GG117" s="177"/>
      <c r="GH117" s="177"/>
      <c r="GI117" s="177"/>
      <c r="GJ117" s="177"/>
      <c r="GK117" s="177"/>
      <c r="GL117" s="177"/>
      <c r="GM117" s="177"/>
      <c r="GN117" s="177"/>
      <c r="GO117" s="177"/>
      <c r="GP117" s="177"/>
      <c r="GQ117" s="177"/>
      <c r="GR117" s="177"/>
      <c r="GS117" s="177"/>
      <c r="GT117" s="177"/>
      <c r="GU117" s="177"/>
      <c r="GV117" s="177"/>
      <c r="GW117" s="177"/>
      <c r="GX117" s="177"/>
      <c r="GY117" s="177"/>
      <c r="GZ117" s="177"/>
      <c r="HA117" s="177"/>
      <c r="HB117" s="177"/>
      <c r="HC117" s="177"/>
      <c r="HD117" s="177"/>
      <c r="HE117" s="177"/>
      <c r="HF117" s="177"/>
      <c r="HG117" s="177"/>
      <c r="HH117" s="177"/>
      <c r="HI117" s="177"/>
      <c r="HJ117" s="177"/>
      <c r="HK117" s="177"/>
      <c r="HL117" s="177"/>
      <c r="HM117" s="177"/>
      <c r="HN117" s="177"/>
      <c r="HO117" s="177"/>
      <c r="HP117" s="177"/>
      <c r="HQ117" s="177"/>
      <c r="HR117" s="177"/>
      <c r="HS117" s="177"/>
      <c r="HT117" s="177"/>
      <c r="HU117" s="177"/>
      <c r="HV117" s="177"/>
      <c r="HW117" s="177"/>
      <c r="HX117" s="177"/>
      <c r="HY117" s="177"/>
      <c r="HZ117" s="177"/>
      <c r="IA117" s="177"/>
      <c r="IB117" s="177"/>
      <c r="IC117" s="177"/>
      <c r="ID117" s="177"/>
      <c r="IE117" s="177"/>
      <c r="IF117" s="177"/>
      <c r="IG117" s="177"/>
      <c r="IH117" s="177"/>
      <c r="II117" s="177"/>
      <c r="IJ117" s="177"/>
      <c r="IK117" s="177"/>
      <c r="IL117" s="177"/>
      <c r="IM117" s="177"/>
      <c r="IN117" s="177"/>
      <c r="IO117" s="177"/>
      <c r="IP117" s="177"/>
      <c r="IQ117" s="177"/>
      <c r="IR117" s="177"/>
      <c r="IS117" s="177"/>
      <c r="IT117" s="177"/>
      <c r="IU117" s="177"/>
      <c r="IV117" s="177"/>
      <c r="IW117" s="177"/>
    </row>
    <row r="118" spans="1:257" hidden="1" x14ac:dyDescent="0.2">
      <c r="A118" s="562"/>
      <c r="B118" s="563"/>
      <c r="C118" s="563"/>
      <c r="D118" s="563"/>
      <c r="E118" s="563"/>
      <c r="F118" s="563"/>
      <c r="G118" s="544"/>
      <c r="H118" s="8"/>
      <c r="I118" s="164">
        <v>0</v>
      </c>
      <c r="J118" s="177"/>
      <c r="K118" s="177"/>
      <c r="L118" s="177"/>
      <c r="M118" s="177"/>
      <c r="N118" s="177"/>
      <c r="O118" s="177"/>
      <c r="P118" s="199"/>
      <c r="Q118" s="199"/>
      <c r="R118" s="199"/>
      <c r="S118" s="199"/>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c r="CM118" s="177"/>
      <c r="CN118" s="177"/>
      <c r="CO118" s="177"/>
      <c r="CP118" s="177"/>
      <c r="CQ118" s="177"/>
      <c r="CR118" s="177"/>
      <c r="CS118" s="177"/>
      <c r="CT118" s="177"/>
      <c r="CU118" s="177"/>
      <c r="CV118" s="177"/>
      <c r="CW118" s="177"/>
      <c r="CX118" s="177"/>
      <c r="CY118" s="177"/>
      <c r="CZ118" s="177"/>
      <c r="DA118" s="177"/>
      <c r="DB118" s="177"/>
      <c r="DC118" s="177"/>
      <c r="DD118" s="177"/>
      <c r="DE118" s="177"/>
      <c r="DF118" s="177"/>
      <c r="DG118" s="177"/>
      <c r="DH118" s="177"/>
      <c r="DI118" s="177"/>
      <c r="DJ118" s="177"/>
      <c r="DK118" s="177"/>
      <c r="DL118" s="177"/>
      <c r="DM118" s="177"/>
      <c r="DN118" s="177"/>
      <c r="DO118" s="177"/>
      <c r="DP118" s="177"/>
      <c r="DQ118" s="177"/>
      <c r="DR118" s="177"/>
      <c r="DS118" s="177"/>
      <c r="DT118" s="177"/>
      <c r="DU118" s="177"/>
      <c r="DV118" s="177"/>
      <c r="DW118" s="177"/>
      <c r="DX118" s="177"/>
      <c r="DY118" s="177"/>
      <c r="DZ118" s="177"/>
      <c r="EA118" s="177"/>
      <c r="EB118" s="177"/>
      <c r="EC118" s="177"/>
      <c r="ED118" s="177"/>
      <c r="EE118" s="177"/>
      <c r="EF118" s="177"/>
      <c r="EG118" s="177"/>
      <c r="EH118" s="177"/>
      <c r="EI118" s="177"/>
      <c r="EJ118" s="177"/>
      <c r="EK118" s="177"/>
      <c r="EL118" s="177"/>
      <c r="EM118" s="177"/>
      <c r="EN118" s="177"/>
      <c r="EO118" s="177"/>
      <c r="EP118" s="177"/>
      <c r="EQ118" s="177"/>
      <c r="ER118" s="177"/>
      <c r="ES118" s="177"/>
      <c r="ET118" s="177"/>
      <c r="EU118" s="177"/>
      <c r="EV118" s="177"/>
      <c r="EW118" s="177"/>
      <c r="EX118" s="177"/>
      <c r="EY118" s="177"/>
      <c r="EZ118" s="177"/>
      <c r="FA118" s="177"/>
      <c r="FB118" s="177"/>
      <c r="FC118" s="177"/>
      <c r="FD118" s="177"/>
      <c r="FE118" s="177"/>
      <c r="FF118" s="177"/>
      <c r="FG118" s="177"/>
      <c r="FH118" s="177"/>
      <c r="FI118" s="177"/>
      <c r="FJ118" s="177"/>
      <c r="FK118" s="177"/>
      <c r="FL118" s="177"/>
      <c r="FM118" s="177"/>
      <c r="FN118" s="177"/>
      <c r="FO118" s="177"/>
      <c r="FP118" s="177"/>
      <c r="FQ118" s="177"/>
      <c r="FR118" s="177"/>
      <c r="FS118" s="177"/>
      <c r="FT118" s="177"/>
      <c r="FU118" s="177"/>
      <c r="FV118" s="177"/>
      <c r="FW118" s="177"/>
      <c r="FX118" s="177"/>
      <c r="FY118" s="177"/>
      <c r="FZ118" s="177"/>
      <c r="GA118" s="177"/>
      <c r="GB118" s="177"/>
      <c r="GC118" s="177"/>
      <c r="GD118" s="177"/>
      <c r="GE118" s="177"/>
      <c r="GF118" s="177"/>
      <c r="GG118" s="177"/>
      <c r="GH118" s="177"/>
      <c r="GI118" s="177"/>
      <c r="GJ118" s="177"/>
      <c r="GK118" s="177"/>
      <c r="GL118" s="177"/>
      <c r="GM118" s="177"/>
      <c r="GN118" s="177"/>
      <c r="GO118" s="177"/>
      <c r="GP118" s="177"/>
      <c r="GQ118" s="177"/>
      <c r="GR118" s="177"/>
      <c r="GS118" s="177"/>
      <c r="GT118" s="177"/>
      <c r="GU118" s="177"/>
      <c r="GV118" s="177"/>
      <c r="GW118" s="177"/>
      <c r="GX118" s="177"/>
      <c r="GY118" s="177"/>
      <c r="GZ118" s="177"/>
      <c r="HA118" s="177"/>
      <c r="HB118" s="177"/>
      <c r="HC118" s="177"/>
      <c r="HD118" s="177"/>
      <c r="HE118" s="177"/>
      <c r="HF118" s="177"/>
      <c r="HG118" s="177"/>
      <c r="HH118" s="177"/>
      <c r="HI118" s="177"/>
      <c r="HJ118" s="177"/>
      <c r="HK118" s="177"/>
      <c r="HL118" s="177"/>
      <c r="HM118" s="177"/>
      <c r="HN118" s="177"/>
      <c r="HO118" s="177"/>
      <c r="HP118" s="177"/>
      <c r="HQ118" s="177"/>
      <c r="HR118" s="177"/>
      <c r="HS118" s="177"/>
      <c r="HT118" s="177"/>
      <c r="HU118" s="177"/>
      <c r="HV118" s="177"/>
      <c r="HW118" s="177"/>
      <c r="HX118" s="177"/>
      <c r="HY118" s="177"/>
      <c r="HZ118" s="177"/>
      <c r="IA118" s="177"/>
      <c r="IB118" s="177"/>
      <c r="IC118" s="177"/>
      <c r="ID118" s="177"/>
      <c r="IE118" s="177"/>
      <c r="IF118" s="177"/>
      <c r="IG118" s="177"/>
      <c r="IH118" s="177"/>
      <c r="II118" s="177"/>
      <c r="IJ118" s="177"/>
      <c r="IK118" s="177"/>
      <c r="IL118" s="177"/>
      <c r="IM118" s="177"/>
      <c r="IN118" s="177"/>
      <c r="IO118" s="177"/>
      <c r="IP118" s="177"/>
      <c r="IQ118" s="177"/>
      <c r="IR118" s="177"/>
      <c r="IS118" s="177"/>
      <c r="IT118" s="177"/>
      <c r="IU118" s="177"/>
      <c r="IV118" s="177"/>
      <c r="IW118" s="177"/>
    </row>
    <row r="119" spans="1:257" hidden="1" x14ac:dyDescent="0.2">
      <c r="A119" s="562"/>
      <c r="B119" s="563"/>
      <c r="C119" s="563"/>
      <c r="D119" s="563"/>
      <c r="E119" s="563"/>
      <c r="F119" s="563"/>
      <c r="G119" s="544"/>
      <c r="H119" s="8"/>
      <c r="I119" s="164">
        <v>0</v>
      </c>
      <c r="J119" s="177"/>
      <c r="K119" s="177"/>
      <c r="L119" s="177"/>
      <c r="M119" s="177"/>
      <c r="N119" s="177"/>
      <c r="O119" s="177"/>
      <c r="P119" s="199"/>
      <c r="Q119" s="199"/>
      <c r="R119" s="199"/>
      <c r="S119" s="199"/>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M119" s="177"/>
      <c r="CN119" s="177"/>
      <c r="CO119" s="177"/>
      <c r="CP119" s="177"/>
      <c r="CQ119" s="177"/>
      <c r="CR119" s="177"/>
      <c r="CS119" s="177"/>
      <c r="CT119" s="177"/>
      <c r="CU119" s="177"/>
      <c r="CV119" s="177"/>
      <c r="CW119" s="177"/>
      <c r="CX119" s="177"/>
      <c r="CY119" s="177"/>
      <c r="CZ119" s="177"/>
      <c r="DA119" s="177"/>
      <c r="DB119" s="177"/>
      <c r="DC119" s="177"/>
      <c r="DD119" s="177"/>
      <c r="DE119" s="177"/>
      <c r="DF119" s="177"/>
      <c r="DG119" s="177"/>
      <c r="DH119" s="177"/>
      <c r="DI119" s="177"/>
      <c r="DJ119" s="177"/>
      <c r="DK119" s="177"/>
      <c r="DL119" s="177"/>
      <c r="DM119" s="177"/>
      <c r="DN119" s="177"/>
      <c r="DO119" s="177"/>
      <c r="DP119" s="177"/>
      <c r="DQ119" s="177"/>
      <c r="DR119" s="177"/>
      <c r="DS119" s="177"/>
      <c r="DT119" s="177"/>
      <c r="DU119" s="177"/>
      <c r="DV119" s="177"/>
      <c r="DW119" s="177"/>
      <c r="DX119" s="177"/>
      <c r="DY119" s="177"/>
      <c r="DZ119" s="177"/>
      <c r="EA119" s="177"/>
      <c r="EB119" s="177"/>
      <c r="EC119" s="177"/>
      <c r="ED119" s="177"/>
      <c r="EE119" s="177"/>
      <c r="EF119" s="177"/>
      <c r="EG119" s="177"/>
      <c r="EH119" s="177"/>
      <c r="EI119" s="177"/>
      <c r="EJ119" s="177"/>
      <c r="EK119" s="177"/>
      <c r="EL119" s="177"/>
      <c r="EM119" s="177"/>
      <c r="EN119" s="177"/>
      <c r="EO119" s="177"/>
      <c r="EP119" s="177"/>
      <c r="EQ119" s="177"/>
      <c r="ER119" s="177"/>
      <c r="ES119" s="177"/>
      <c r="ET119" s="177"/>
      <c r="EU119" s="177"/>
      <c r="EV119" s="177"/>
      <c r="EW119" s="177"/>
      <c r="EX119" s="177"/>
      <c r="EY119" s="177"/>
      <c r="EZ119" s="177"/>
      <c r="FA119" s="177"/>
      <c r="FB119" s="177"/>
      <c r="FC119" s="177"/>
      <c r="FD119" s="177"/>
      <c r="FE119" s="177"/>
      <c r="FF119" s="177"/>
      <c r="FG119" s="177"/>
      <c r="FH119" s="177"/>
      <c r="FI119" s="177"/>
      <c r="FJ119" s="177"/>
      <c r="FK119" s="177"/>
      <c r="FL119" s="177"/>
      <c r="FM119" s="177"/>
      <c r="FN119" s="177"/>
      <c r="FO119" s="177"/>
      <c r="FP119" s="177"/>
      <c r="FQ119" s="177"/>
      <c r="FR119" s="177"/>
      <c r="FS119" s="177"/>
      <c r="FT119" s="177"/>
      <c r="FU119" s="177"/>
      <c r="FV119" s="177"/>
      <c r="FW119" s="177"/>
      <c r="FX119" s="177"/>
      <c r="FY119" s="177"/>
      <c r="FZ119" s="177"/>
      <c r="GA119" s="177"/>
      <c r="GB119" s="177"/>
      <c r="GC119" s="177"/>
      <c r="GD119" s="177"/>
      <c r="GE119" s="177"/>
      <c r="GF119" s="177"/>
      <c r="GG119" s="177"/>
      <c r="GH119" s="177"/>
      <c r="GI119" s="177"/>
      <c r="GJ119" s="177"/>
      <c r="GK119" s="177"/>
      <c r="GL119" s="177"/>
      <c r="GM119" s="177"/>
      <c r="GN119" s="177"/>
      <c r="GO119" s="177"/>
      <c r="GP119" s="177"/>
      <c r="GQ119" s="177"/>
      <c r="GR119" s="177"/>
      <c r="GS119" s="177"/>
      <c r="GT119" s="177"/>
      <c r="GU119" s="177"/>
      <c r="GV119" s="177"/>
      <c r="GW119" s="177"/>
      <c r="GX119" s="177"/>
      <c r="GY119" s="177"/>
      <c r="GZ119" s="177"/>
      <c r="HA119" s="177"/>
      <c r="HB119" s="177"/>
      <c r="HC119" s="177"/>
      <c r="HD119" s="177"/>
      <c r="HE119" s="177"/>
      <c r="HF119" s="177"/>
      <c r="HG119" s="177"/>
      <c r="HH119" s="177"/>
      <c r="HI119" s="177"/>
      <c r="HJ119" s="177"/>
      <c r="HK119" s="177"/>
      <c r="HL119" s="177"/>
      <c r="HM119" s="177"/>
      <c r="HN119" s="177"/>
      <c r="HO119" s="177"/>
      <c r="HP119" s="177"/>
      <c r="HQ119" s="177"/>
      <c r="HR119" s="177"/>
      <c r="HS119" s="177"/>
      <c r="HT119" s="177"/>
      <c r="HU119" s="177"/>
      <c r="HV119" s="177"/>
      <c r="HW119" s="177"/>
      <c r="HX119" s="177"/>
      <c r="HY119" s="177"/>
      <c r="HZ119" s="177"/>
      <c r="IA119" s="177"/>
      <c r="IB119" s="177"/>
      <c r="IC119" s="177"/>
      <c r="ID119" s="177"/>
      <c r="IE119" s="177"/>
      <c r="IF119" s="177"/>
      <c r="IG119" s="177"/>
      <c r="IH119" s="177"/>
      <c r="II119" s="177"/>
      <c r="IJ119" s="177"/>
      <c r="IK119" s="177"/>
      <c r="IL119" s="177"/>
      <c r="IM119" s="177"/>
      <c r="IN119" s="177"/>
      <c r="IO119" s="177"/>
      <c r="IP119" s="177"/>
      <c r="IQ119" s="177"/>
      <c r="IR119" s="177"/>
      <c r="IS119" s="177"/>
      <c r="IT119" s="177"/>
      <c r="IU119" s="177"/>
      <c r="IV119" s="177"/>
      <c r="IW119" s="177"/>
    </row>
    <row r="120" spans="1:257" ht="17.850000000000001" hidden="1" customHeight="1" x14ac:dyDescent="0.2">
      <c r="A120" s="562"/>
      <c r="B120" s="563"/>
      <c r="C120" s="563"/>
      <c r="D120" s="563"/>
      <c r="E120" s="563"/>
      <c r="F120" s="563"/>
      <c r="G120" s="544"/>
      <c r="H120" s="8"/>
      <c r="I120" s="164">
        <v>0</v>
      </c>
      <c r="J120" s="177"/>
      <c r="K120" s="177"/>
      <c r="L120" s="177"/>
      <c r="M120" s="177"/>
      <c r="N120" s="198"/>
      <c r="O120" s="177"/>
      <c r="P120" s="199"/>
      <c r="Q120" s="199"/>
      <c r="R120" s="199"/>
      <c r="S120" s="199"/>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c r="CF120" s="177"/>
      <c r="CG120" s="177"/>
      <c r="CH120" s="177"/>
      <c r="CI120" s="177"/>
      <c r="CJ120" s="177"/>
      <c r="CK120" s="177"/>
      <c r="CL120" s="177"/>
      <c r="CM120" s="177"/>
      <c r="CN120" s="177"/>
      <c r="CO120" s="177"/>
      <c r="CP120" s="177"/>
      <c r="CQ120" s="177"/>
      <c r="CR120" s="177"/>
      <c r="CS120" s="177"/>
      <c r="CT120" s="177"/>
      <c r="CU120" s="177"/>
      <c r="CV120" s="177"/>
      <c r="CW120" s="177"/>
      <c r="CX120" s="177"/>
      <c r="CY120" s="177"/>
      <c r="CZ120" s="177"/>
      <c r="DA120" s="177"/>
      <c r="DB120" s="177"/>
      <c r="DC120" s="177"/>
      <c r="DD120" s="177"/>
      <c r="DE120" s="177"/>
      <c r="DF120" s="177"/>
      <c r="DG120" s="177"/>
      <c r="DH120" s="177"/>
      <c r="DI120" s="177"/>
      <c r="DJ120" s="177"/>
      <c r="DK120" s="177"/>
      <c r="DL120" s="177"/>
      <c r="DM120" s="177"/>
      <c r="DN120" s="177"/>
      <c r="DO120" s="177"/>
      <c r="DP120" s="177"/>
      <c r="DQ120" s="177"/>
      <c r="DR120" s="177"/>
      <c r="DS120" s="177"/>
      <c r="DT120" s="177"/>
      <c r="DU120" s="177"/>
      <c r="DV120" s="177"/>
      <c r="DW120" s="177"/>
      <c r="DX120" s="177"/>
      <c r="DY120" s="177"/>
      <c r="DZ120" s="177"/>
      <c r="EA120" s="177"/>
      <c r="EB120" s="177"/>
      <c r="EC120" s="177"/>
      <c r="ED120" s="177"/>
      <c r="EE120" s="177"/>
      <c r="EF120" s="177"/>
      <c r="EG120" s="177"/>
      <c r="EH120" s="177"/>
      <c r="EI120" s="177"/>
      <c r="EJ120" s="177"/>
      <c r="EK120" s="177"/>
      <c r="EL120" s="177"/>
      <c r="EM120" s="177"/>
      <c r="EN120" s="177"/>
      <c r="EO120" s="177"/>
      <c r="EP120" s="177"/>
      <c r="EQ120" s="177"/>
      <c r="ER120" s="177"/>
      <c r="ES120" s="177"/>
      <c r="ET120" s="177"/>
      <c r="EU120" s="177"/>
      <c r="EV120" s="177"/>
      <c r="EW120" s="177"/>
      <c r="EX120" s="177"/>
      <c r="EY120" s="177"/>
      <c r="EZ120" s="177"/>
      <c r="FA120" s="177"/>
      <c r="FB120" s="177"/>
      <c r="FC120" s="177"/>
      <c r="FD120" s="177"/>
      <c r="FE120" s="177"/>
      <c r="FF120" s="177"/>
      <c r="FG120" s="177"/>
      <c r="FH120" s="177"/>
      <c r="FI120" s="177"/>
      <c r="FJ120" s="177"/>
      <c r="FK120" s="177"/>
      <c r="FL120" s="177"/>
      <c r="FM120" s="177"/>
      <c r="FN120" s="177"/>
      <c r="FO120" s="177"/>
      <c r="FP120" s="177"/>
      <c r="FQ120" s="177"/>
      <c r="FR120" s="177"/>
      <c r="FS120" s="177"/>
      <c r="FT120" s="177"/>
      <c r="FU120" s="177"/>
      <c r="FV120" s="177"/>
      <c r="FW120" s="177"/>
      <c r="FX120" s="177"/>
      <c r="FY120" s="177"/>
      <c r="FZ120" s="177"/>
      <c r="GA120" s="177"/>
      <c r="GB120" s="177"/>
      <c r="GC120" s="177"/>
      <c r="GD120" s="177"/>
      <c r="GE120" s="177"/>
      <c r="GF120" s="177"/>
      <c r="GG120" s="177"/>
      <c r="GH120" s="177"/>
      <c r="GI120" s="177"/>
      <c r="GJ120" s="177"/>
      <c r="GK120" s="177"/>
      <c r="GL120" s="177"/>
      <c r="GM120" s="177"/>
      <c r="GN120" s="177"/>
      <c r="GO120" s="177"/>
      <c r="GP120" s="177"/>
      <c r="GQ120" s="177"/>
      <c r="GR120" s="177"/>
      <c r="GS120" s="177"/>
      <c r="GT120" s="177"/>
      <c r="GU120" s="177"/>
      <c r="GV120" s="177"/>
      <c r="GW120" s="177"/>
      <c r="GX120" s="177"/>
      <c r="GY120" s="177"/>
      <c r="GZ120" s="177"/>
      <c r="HA120" s="177"/>
      <c r="HB120" s="177"/>
      <c r="HC120" s="177"/>
      <c r="HD120" s="177"/>
      <c r="HE120" s="177"/>
      <c r="HF120" s="177"/>
      <c r="HG120" s="177"/>
      <c r="HH120" s="177"/>
      <c r="HI120" s="177"/>
      <c r="HJ120" s="177"/>
      <c r="HK120" s="177"/>
      <c r="HL120" s="177"/>
      <c r="HM120" s="177"/>
      <c r="HN120" s="177"/>
      <c r="HO120" s="177"/>
      <c r="HP120" s="177"/>
      <c r="HQ120" s="177"/>
      <c r="HR120" s="177"/>
      <c r="HS120" s="177"/>
      <c r="HT120" s="177"/>
      <c r="HU120" s="177"/>
      <c r="HV120" s="177"/>
      <c r="HW120" s="177"/>
      <c r="HX120" s="177"/>
      <c r="HY120" s="177"/>
      <c r="HZ120" s="177"/>
      <c r="IA120" s="177"/>
      <c r="IB120" s="177"/>
      <c r="IC120" s="177"/>
      <c r="ID120" s="177"/>
      <c r="IE120" s="177"/>
      <c r="IF120" s="177"/>
      <c r="IG120" s="177"/>
      <c r="IH120" s="177"/>
      <c r="II120" s="177"/>
      <c r="IJ120" s="177"/>
      <c r="IK120" s="177"/>
      <c r="IL120" s="177"/>
      <c r="IM120" s="177"/>
      <c r="IN120" s="177"/>
      <c r="IO120" s="177"/>
      <c r="IP120" s="177"/>
      <c r="IQ120" s="177"/>
      <c r="IR120" s="177"/>
      <c r="IS120" s="177"/>
      <c r="IT120" s="177"/>
      <c r="IU120" s="177"/>
      <c r="IV120" s="177"/>
      <c r="IW120" s="177"/>
    </row>
    <row r="121" spans="1:257" hidden="1" x14ac:dyDescent="0.2">
      <c r="A121" s="562"/>
      <c r="B121" s="563"/>
      <c r="C121" s="563"/>
      <c r="D121" s="563"/>
      <c r="E121" s="563"/>
      <c r="F121" s="563"/>
      <c r="G121" s="544"/>
      <c r="H121" s="8"/>
      <c r="I121" s="164">
        <v>0</v>
      </c>
      <c r="J121" s="177"/>
      <c r="K121" s="177"/>
      <c r="L121" s="177"/>
      <c r="M121" s="177"/>
      <c r="N121" s="177"/>
      <c r="O121" s="177"/>
      <c r="P121" s="199"/>
      <c r="Q121" s="199"/>
      <c r="R121" s="199"/>
      <c r="S121" s="199"/>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c r="CF121" s="177"/>
      <c r="CG121" s="177"/>
      <c r="CH121" s="177"/>
      <c r="CI121" s="177"/>
      <c r="CJ121" s="177"/>
      <c r="CK121" s="177"/>
      <c r="CL121" s="177"/>
      <c r="CM121" s="177"/>
      <c r="CN121" s="177"/>
      <c r="CO121" s="177"/>
      <c r="CP121" s="177"/>
      <c r="CQ121" s="177"/>
      <c r="CR121" s="177"/>
      <c r="CS121" s="177"/>
      <c r="CT121" s="177"/>
      <c r="CU121" s="177"/>
      <c r="CV121" s="177"/>
      <c r="CW121" s="177"/>
      <c r="CX121" s="177"/>
      <c r="CY121" s="177"/>
      <c r="CZ121" s="177"/>
      <c r="DA121" s="177"/>
      <c r="DB121" s="177"/>
      <c r="DC121" s="177"/>
      <c r="DD121" s="177"/>
      <c r="DE121" s="177"/>
      <c r="DF121" s="177"/>
      <c r="DG121" s="177"/>
      <c r="DH121" s="177"/>
      <c r="DI121" s="177"/>
      <c r="DJ121" s="177"/>
      <c r="DK121" s="177"/>
      <c r="DL121" s="177"/>
      <c r="DM121" s="177"/>
      <c r="DN121" s="177"/>
      <c r="DO121" s="177"/>
      <c r="DP121" s="177"/>
      <c r="DQ121" s="177"/>
      <c r="DR121" s="177"/>
      <c r="DS121" s="177"/>
      <c r="DT121" s="177"/>
      <c r="DU121" s="177"/>
      <c r="DV121" s="177"/>
      <c r="DW121" s="177"/>
      <c r="DX121" s="177"/>
      <c r="DY121" s="177"/>
      <c r="DZ121" s="177"/>
      <c r="EA121" s="177"/>
      <c r="EB121" s="177"/>
      <c r="EC121" s="177"/>
      <c r="ED121" s="177"/>
      <c r="EE121" s="177"/>
      <c r="EF121" s="177"/>
      <c r="EG121" s="177"/>
      <c r="EH121" s="177"/>
      <c r="EI121" s="177"/>
      <c r="EJ121" s="177"/>
      <c r="EK121" s="177"/>
      <c r="EL121" s="177"/>
      <c r="EM121" s="177"/>
      <c r="EN121" s="177"/>
      <c r="EO121" s="177"/>
      <c r="EP121" s="177"/>
      <c r="EQ121" s="177"/>
      <c r="ER121" s="177"/>
      <c r="ES121" s="177"/>
      <c r="ET121" s="177"/>
      <c r="EU121" s="177"/>
      <c r="EV121" s="177"/>
      <c r="EW121" s="177"/>
      <c r="EX121" s="177"/>
      <c r="EY121" s="177"/>
      <c r="EZ121" s="177"/>
      <c r="FA121" s="177"/>
      <c r="FB121" s="177"/>
      <c r="FC121" s="177"/>
      <c r="FD121" s="177"/>
      <c r="FE121" s="177"/>
      <c r="FF121" s="177"/>
      <c r="FG121" s="177"/>
      <c r="FH121" s="177"/>
      <c r="FI121" s="177"/>
      <c r="FJ121" s="177"/>
      <c r="FK121" s="177"/>
      <c r="FL121" s="177"/>
      <c r="FM121" s="177"/>
      <c r="FN121" s="177"/>
      <c r="FO121" s="177"/>
      <c r="FP121" s="177"/>
      <c r="FQ121" s="177"/>
      <c r="FR121" s="177"/>
      <c r="FS121" s="177"/>
      <c r="FT121" s="177"/>
      <c r="FU121" s="177"/>
      <c r="FV121" s="177"/>
      <c r="FW121" s="177"/>
      <c r="FX121" s="177"/>
      <c r="FY121" s="177"/>
      <c r="FZ121" s="177"/>
      <c r="GA121" s="177"/>
      <c r="GB121" s="177"/>
      <c r="GC121" s="177"/>
      <c r="GD121" s="177"/>
      <c r="GE121" s="177"/>
      <c r="GF121" s="177"/>
      <c r="GG121" s="177"/>
      <c r="GH121" s="177"/>
      <c r="GI121" s="177"/>
      <c r="GJ121" s="177"/>
      <c r="GK121" s="177"/>
      <c r="GL121" s="177"/>
      <c r="GM121" s="177"/>
      <c r="GN121" s="177"/>
      <c r="GO121" s="177"/>
      <c r="GP121" s="177"/>
      <c r="GQ121" s="177"/>
      <c r="GR121" s="177"/>
      <c r="GS121" s="177"/>
      <c r="GT121" s="177"/>
      <c r="GU121" s="177"/>
      <c r="GV121" s="177"/>
      <c r="GW121" s="177"/>
      <c r="GX121" s="177"/>
      <c r="GY121" s="177"/>
      <c r="GZ121" s="177"/>
      <c r="HA121" s="177"/>
      <c r="HB121" s="177"/>
      <c r="HC121" s="177"/>
      <c r="HD121" s="177"/>
      <c r="HE121" s="177"/>
      <c r="HF121" s="177"/>
      <c r="HG121" s="177"/>
      <c r="HH121" s="177"/>
      <c r="HI121" s="177"/>
      <c r="HJ121" s="177"/>
      <c r="HK121" s="177"/>
      <c r="HL121" s="177"/>
      <c r="HM121" s="177"/>
      <c r="HN121" s="177"/>
      <c r="HO121" s="177"/>
      <c r="HP121" s="177"/>
      <c r="HQ121" s="177"/>
      <c r="HR121" s="177"/>
      <c r="HS121" s="177"/>
      <c r="HT121" s="177"/>
      <c r="HU121" s="177"/>
      <c r="HV121" s="177"/>
      <c r="HW121" s="177"/>
      <c r="HX121" s="177"/>
      <c r="HY121" s="177"/>
      <c r="HZ121" s="177"/>
      <c r="IA121" s="177"/>
      <c r="IB121" s="177"/>
      <c r="IC121" s="177"/>
      <c r="ID121" s="177"/>
      <c r="IE121" s="177"/>
      <c r="IF121" s="177"/>
      <c r="IG121" s="177"/>
      <c r="IH121" s="177"/>
      <c r="II121" s="177"/>
      <c r="IJ121" s="177"/>
      <c r="IK121" s="177"/>
      <c r="IL121" s="177"/>
      <c r="IM121" s="177"/>
      <c r="IN121" s="177"/>
      <c r="IO121" s="177"/>
      <c r="IP121" s="177"/>
      <c r="IQ121" s="177"/>
      <c r="IR121" s="177"/>
      <c r="IS121" s="177"/>
      <c r="IT121" s="177"/>
      <c r="IU121" s="177"/>
      <c r="IV121" s="177"/>
      <c r="IW121" s="177"/>
    </row>
    <row r="122" spans="1:257" ht="15" hidden="1" customHeight="1" x14ac:dyDescent="0.2">
      <c r="A122" s="562"/>
      <c r="B122" s="563"/>
      <c r="C122" s="563"/>
      <c r="D122" s="563"/>
      <c r="E122" s="563"/>
      <c r="F122" s="563"/>
      <c r="G122" s="544"/>
      <c r="H122" s="7"/>
      <c r="I122" s="164">
        <v>0</v>
      </c>
      <c r="K122" s="197"/>
    </row>
    <row r="123" spans="1:257" ht="15" hidden="1" customHeight="1" x14ac:dyDescent="0.2">
      <c r="A123" s="562"/>
      <c r="B123" s="563"/>
      <c r="C123" s="563"/>
      <c r="D123" s="563"/>
      <c r="E123" s="563"/>
      <c r="F123" s="563"/>
      <c r="G123" s="544"/>
      <c r="H123" s="7"/>
      <c r="I123" s="164">
        <v>0</v>
      </c>
    </row>
    <row r="124" spans="1:257" ht="30.6" customHeight="1" x14ac:dyDescent="0.2">
      <c r="A124" s="559" t="s">
        <v>62</v>
      </c>
      <c r="B124" s="560"/>
      <c r="C124" s="560"/>
      <c r="D124" s="560"/>
      <c r="E124" s="560"/>
      <c r="F124" s="560"/>
      <c r="G124" s="560"/>
      <c r="H124" s="560"/>
      <c r="I124" s="561"/>
    </row>
    <row r="125" spans="1:257" ht="30.6" customHeight="1" thickBot="1" x14ac:dyDescent="0.25">
      <c r="A125" s="613"/>
      <c r="B125" s="614"/>
      <c r="C125" s="614"/>
      <c r="D125" s="614"/>
      <c r="E125" s="614"/>
      <c r="F125" s="614"/>
      <c r="G125" s="614"/>
      <c r="H125" s="614"/>
      <c r="I125" s="615"/>
      <c r="J125" s="177"/>
      <c r="K125" s="177"/>
      <c r="L125" s="177"/>
      <c r="M125" s="177"/>
      <c r="N125" s="198"/>
      <c r="O125" s="177"/>
      <c r="P125" s="199"/>
      <c r="Q125" s="199"/>
      <c r="R125" s="199"/>
      <c r="S125" s="199"/>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c r="CM125" s="177"/>
      <c r="CN125" s="177"/>
      <c r="CO125" s="177"/>
      <c r="CP125" s="177"/>
      <c r="CQ125" s="177"/>
      <c r="CR125" s="177"/>
      <c r="CS125" s="177"/>
      <c r="CT125" s="177"/>
      <c r="CU125" s="177"/>
      <c r="CV125" s="177"/>
      <c r="CW125" s="177"/>
      <c r="CX125" s="177"/>
      <c r="CY125" s="177"/>
      <c r="CZ125" s="177"/>
      <c r="DA125" s="177"/>
      <c r="DB125" s="177"/>
      <c r="DC125" s="177"/>
      <c r="DD125" s="177"/>
      <c r="DE125" s="177"/>
      <c r="DF125" s="177"/>
      <c r="DG125" s="177"/>
      <c r="DH125" s="177"/>
      <c r="DI125" s="177"/>
      <c r="DJ125" s="177"/>
      <c r="DK125" s="177"/>
      <c r="DL125" s="177"/>
      <c r="DM125" s="177"/>
      <c r="DN125" s="177"/>
      <c r="DO125" s="177"/>
      <c r="DP125" s="177"/>
      <c r="DQ125" s="177"/>
      <c r="DR125" s="177"/>
      <c r="DS125" s="177"/>
      <c r="DT125" s="177"/>
      <c r="DU125" s="177"/>
      <c r="DV125" s="177"/>
      <c r="DW125" s="177"/>
      <c r="DX125" s="177"/>
      <c r="DY125" s="177"/>
      <c r="DZ125" s="177"/>
      <c r="EA125" s="177"/>
      <c r="EB125" s="177"/>
      <c r="EC125" s="177"/>
      <c r="ED125" s="177"/>
      <c r="EE125" s="177"/>
      <c r="EF125" s="177"/>
      <c r="EG125" s="177"/>
      <c r="EH125" s="177"/>
      <c r="EI125" s="177"/>
      <c r="EJ125" s="177"/>
      <c r="EK125" s="177"/>
      <c r="EL125" s="177"/>
      <c r="EM125" s="177"/>
      <c r="EN125" s="177"/>
      <c r="EO125" s="177"/>
      <c r="EP125" s="177"/>
      <c r="EQ125" s="177"/>
      <c r="ER125" s="177"/>
      <c r="ES125" s="177"/>
      <c r="ET125" s="177"/>
      <c r="EU125" s="177"/>
      <c r="EV125" s="177"/>
      <c r="EW125" s="177"/>
      <c r="EX125" s="177"/>
      <c r="EY125" s="177"/>
      <c r="EZ125" s="177"/>
      <c r="FA125" s="177"/>
      <c r="FB125" s="177"/>
      <c r="FC125" s="177"/>
      <c r="FD125" s="177"/>
      <c r="FE125" s="177"/>
      <c r="FF125" s="177"/>
      <c r="FG125" s="177"/>
      <c r="FH125" s="177"/>
      <c r="FI125" s="177"/>
      <c r="FJ125" s="177"/>
      <c r="FK125" s="177"/>
      <c r="FL125" s="177"/>
      <c r="FM125" s="177"/>
      <c r="FN125" s="177"/>
      <c r="FO125" s="177"/>
      <c r="FP125" s="177"/>
      <c r="FQ125" s="177"/>
      <c r="FR125" s="177"/>
      <c r="FS125" s="177"/>
      <c r="FT125" s="177"/>
      <c r="FU125" s="177"/>
      <c r="FV125" s="177"/>
      <c r="FW125" s="177"/>
      <c r="FX125" s="177"/>
      <c r="FY125" s="177"/>
      <c r="FZ125" s="177"/>
      <c r="GA125" s="177"/>
      <c r="GB125" s="177"/>
      <c r="GC125" s="177"/>
      <c r="GD125" s="177"/>
      <c r="GE125" s="177"/>
      <c r="GF125" s="177"/>
      <c r="GG125" s="177"/>
      <c r="GH125" s="177"/>
      <c r="GI125" s="177"/>
      <c r="GJ125" s="177"/>
      <c r="GK125" s="177"/>
      <c r="GL125" s="177"/>
      <c r="GM125" s="177"/>
      <c r="GN125" s="177"/>
      <c r="GO125" s="177"/>
      <c r="GP125" s="177"/>
      <c r="GQ125" s="177"/>
      <c r="GR125" s="177"/>
      <c r="GS125" s="177"/>
      <c r="GT125" s="177"/>
      <c r="GU125" s="177"/>
      <c r="GV125" s="177"/>
      <c r="GW125" s="177"/>
      <c r="GX125" s="177"/>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c r="IC125" s="177"/>
      <c r="ID125" s="177"/>
      <c r="IE125" s="177"/>
      <c r="IF125" s="177"/>
      <c r="IG125" s="177"/>
      <c r="IH125" s="177"/>
      <c r="II125" s="177"/>
      <c r="IJ125" s="177"/>
      <c r="IK125" s="177"/>
      <c r="IL125" s="177"/>
      <c r="IM125" s="177"/>
      <c r="IN125" s="177"/>
      <c r="IO125" s="177"/>
      <c r="IP125" s="177"/>
      <c r="IQ125" s="177"/>
      <c r="IR125" s="177"/>
      <c r="IS125" s="177"/>
      <c r="IT125" s="177"/>
      <c r="IU125" s="177"/>
      <c r="IV125" s="177"/>
      <c r="IW125" s="177"/>
    </row>
    <row r="126" spans="1:257" ht="15" customHeight="1" thickBot="1" x14ac:dyDescent="0.25">
      <c r="C126" s="170"/>
      <c r="D126" s="170"/>
      <c r="E126" s="170"/>
      <c r="F126" s="170"/>
      <c r="G126" s="170"/>
      <c r="H126" s="170"/>
      <c r="I126" s="170"/>
      <c r="J126" s="177"/>
      <c r="K126" s="177"/>
      <c r="L126" s="177"/>
      <c r="M126" s="177"/>
      <c r="N126" s="198"/>
      <c r="O126" s="177"/>
      <c r="P126" s="199"/>
      <c r="Q126" s="199"/>
      <c r="R126" s="199"/>
      <c r="S126" s="199"/>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c r="CM126" s="177"/>
      <c r="CN126" s="177"/>
      <c r="CO126" s="177"/>
      <c r="CP126" s="177"/>
      <c r="CQ126" s="177"/>
      <c r="CR126" s="177"/>
      <c r="CS126" s="177"/>
      <c r="CT126" s="177"/>
      <c r="CU126" s="177"/>
      <c r="CV126" s="177"/>
      <c r="CW126" s="177"/>
      <c r="CX126" s="177"/>
      <c r="CY126" s="177"/>
      <c r="CZ126" s="177"/>
      <c r="DA126" s="177"/>
      <c r="DB126" s="177"/>
      <c r="DC126" s="177"/>
      <c r="DD126" s="177"/>
      <c r="DE126" s="177"/>
      <c r="DF126" s="177"/>
      <c r="DG126" s="177"/>
      <c r="DH126" s="177"/>
      <c r="DI126" s="177"/>
      <c r="DJ126" s="177"/>
      <c r="DK126" s="177"/>
      <c r="DL126" s="177"/>
      <c r="DM126" s="177"/>
      <c r="DN126" s="177"/>
      <c r="DO126" s="177"/>
      <c r="DP126" s="177"/>
      <c r="DQ126" s="177"/>
      <c r="DR126" s="177"/>
      <c r="DS126" s="177"/>
      <c r="DT126" s="177"/>
      <c r="DU126" s="177"/>
      <c r="DV126" s="177"/>
      <c r="DW126" s="177"/>
      <c r="DX126" s="177"/>
      <c r="DY126" s="177"/>
      <c r="DZ126" s="177"/>
      <c r="EA126" s="177"/>
      <c r="EB126" s="177"/>
      <c r="EC126" s="177"/>
      <c r="ED126" s="177"/>
      <c r="EE126" s="177"/>
      <c r="EF126" s="177"/>
      <c r="EG126" s="177"/>
      <c r="EH126" s="177"/>
      <c r="EI126" s="177"/>
      <c r="EJ126" s="177"/>
      <c r="EK126" s="177"/>
      <c r="EL126" s="177"/>
      <c r="EM126" s="177"/>
      <c r="EN126" s="177"/>
      <c r="EO126" s="177"/>
      <c r="EP126" s="177"/>
      <c r="EQ126" s="177"/>
      <c r="ER126" s="177"/>
      <c r="ES126" s="177"/>
      <c r="ET126" s="177"/>
      <c r="EU126" s="177"/>
      <c r="EV126" s="177"/>
      <c r="EW126" s="177"/>
      <c r="EX126" s="177"/>
      <c r="EY126" s="177"/>
      <c r="EZ126" s="177"/>
      <c r="FA126" s="177"/>
      <c r="FB126" s="177"/>
      <c r="FC126" s="177"/>
      <c r="FD126" s="177"/>
      <c r="FE126" s="177"/>
      <c r="FF126" s="177"/>
      <c r="FG126" s="177"/>
      <c r="FH126" s="177"/>
      <c r="FI126" s="177"/>
      <c r="FJ126" s="177"/>
      <c r="FK126" s="177"/>
      <c r="FL126" s="177"/>
      <c r="FM126" s="177"/>
      <c r="FN126" s="177"/>
      <c r="FO126" s="177"/>
      <c r="FP126" s="177"/>
      <c r="FQ126" s="177"/>
      <c r="FR126" s="177"/>
      <c r="FS126" s="177"/>
      <c r="FT126" s="177"/>
      <c r="FU126" s="177"/>
      <c r="FV126" s="177"/>
      <c r="FW126" s="177"/>
      <c r="FX126" s="177"/>
      <c r="FY126" s="177"/>
      <c r="FZ126" s="177"/>
      <c r="GA126" s="177"/>
      <c r="GB126" s="177"/>
      <c r="GC126" s="177"/>
      <c r="GD126" s="177"/>
      <c r="GE126" s="177"/>
      <c r="GF126" s="177"/>
      <c r="GG126" s="177"/>
      <c r="GH126" s="177"/>
      <c r="GI126" s="177"/>
      <c r="GJ126" s="177"/>
      <c r="GK126" s="177"/>
      <c r="GL126" s="177"/>
      <c r="GM126" s="177"/>
      <c r="GN126" s="177"/>
      <c r="GO126" s="177"/>
      <c r="GP126" s="177"/>
      <c r="GQ126" s="177"/>
      <c r="GR126" s="177"/>
      <c r="GS126" s="177"/>
      <c r="GT126" s="177"/>
      <c r="GU126" s="177"/>
      <c r="GV126" s="177"/>
      <c r="GW126" s="177"/>
      <c r="GX126" s="17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c r="IC126" s="177"/>
      <c r="ID126" s="177"/>
      <c r="IE126" s="177"/>
      <c r="IF126" s="177"/>
      <c r="IG126" s="177"/>
      <c r="IH126" s="177"/>
      <c r="II126" s="177"/>
      <c r="IJ126" s="177"/>
      <c r="IK126" s="177"/>
      <c r="IL126" s="177"/>
      <c r="IM126" s="177"/>
      <c r="IN126" s="177"/>
      <c r="IO126" s="177"/>
      <c r="IP126" s="177"/>
      <c r="IQ126" s="177"/>
      <c r="IR126" s="177"/>
      <c r="IS126" s="177"/>
      <c r="IT126" s="177"/>
      <c r="IU126" s="177"/>
      <c r="IV126" s="177"/>
      <c r="IW126" s="177"/>
    </row>
    <row r="127" spans="1:257" ht="15" customHeight="1" x14ac:dyDescent="0.2">
      <c r="A127" s="624" t="s">
        <v>4</v>
      </c>
      <c r="B127" s="625"/>
      <c r="C127" s="625"/>
      <c r="D127" s="625"/>
      <c r="E127" s="625"/>
      <c r="F127" s="625"/>
      <c r="G127" s="182" t="s">
        <v>52</v>
      </c>
      <c r="H127" s="224"/>
      <c r="I127" s="225">
        <f>SUM(I130:I139)</f>
        <v>0</v>
      </c>
      <c r="J127" s="218" t="s">
        <v>41</v>
      </c>
      <c r="K127" s="177"/>
      <c r="L127" s="177"/>
      <c r="M127" s="177"/>
      <c r="N127" s="198"/>
      <c r="O127" s="177"/>
      <c r="P127" s="199"/>
      <c r="Q127" s="199"/>
      <c r="R127" s="199"/>
      <c r="S127" s="199"/>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M127" s="177"/>
      <c r="CN127" s="177"/>
      <c r="CO127" s="177"/>
      <c r="CP127" s="177"/>
      <c r="CQ127" s="177"/>
      <c r="CR127" s="177"/>
      <c r="CS127" s="177"/>
      <c r="CT127" s="177"/>
      <c r="CU127" s="177"/>
      <c r="CV127" s="177"/>
      <c r="CW127" s="177"/>
      <c r="CX127" s="177"/>
      <c r="CY127" s="177"/>
      <c r="CZ127" s="177"/>
      <c r="DA127" s="177"/>
      <c r="DB127" s="177"/>
      <c r="DC127" s="177"/>
      <c r="DD127" s="177"/>
      <c r="DE127" s="177"/>
      <c r="DF127" s="177"/>
      <c r="DG127" s="177"/>
      <c r="DH127" s="177"/>
      <c r="DI127" s="177"/>
      <c r="DJ127" s="177"/>
      <c r="DK127" s="177"/>
      <c r="DL127" s="177"/>
      <c r="DM127" s="177"/>
      <c r="DN127" s="177"/>
      <c r="DO127" s="177"/>
      <c r="DP127" s="177"/>
      <c r="DQ127" s="177"/>
      <c r="DR127" s="177"/>
      <c r="DS127" s="177"/>
      <c r="DT127" s="177"/>
      <c r="DU127" s="177"/>
      <c r="DV127" s="177"/>
      <c r="DW127" s="177"/>
      <c r="DX127" s="177"/>
      <c r="DY127" s="177"/>
      <c r="DZ127" s="177"/>
      <c r="EA127" s="177"/>
      <c r="EB127" s="177"/>
      <c r="EC127" s="177"/>
      <c r="ED127" s="177"/>
      <c r="EE127" s="177"/>
      <c r="EF127" s="177"/>
      <c r="EG127" s="177"/>
      <c r="EH127" s="177"/>
      <c r="EI127" s="177"/>
      <c r="EJ127" s="177"/>
      <c r="EK127" s="177"/>
      <c r="EL127" s="177"/>
      <c r="EM127" s="177"/>
      <c r="EN127" s="177"/>
      <c r="EO127" s="177"/>
      <c r="EP127" s="177"/>
      <c r="EQ127" s="177"/>
      <c r="ER127" s="177"/>
      <c r="ES127" s="177"/>
      <c r="ET127" s="177"/>
      <c r="EU127" s="177"/>
      <c r="EV127" s="177"/>
      <c r="EW127" s="177"/>
      <c r="EX127" s="177"/>
      <c r="EY127" s="177"/>
      <c r="EZ127" s="177"/>
      <c r="FA127" s="177"/>
      <c r="FB127" s="177"/>
      <c r="FC127" s="177"/>
      <c r="FD127" s="177"/>
      <c r="FE127" s="177"/>
      <c r="FF127" s="177"/>
      <c r="FG127" s="177"/>
      <c r="FH127" s="177"/>
      <c r="FI127" s="177"/>
      <c r="FJ127" s="177"/>
      <c r="FK127" s="177"/>
      <c r="FL127" s="177"/>
      <c r="FM127" s="177"/>
      <c r="FN127" s="177"/>
      <c r="FO127" s="177"/>
      <c r="FP127" s="177"/>
      <c r="FQ127" s="177"/>
      <c r="FR127" s="177"/>
      <c r="FS127" s="177"/>
      <c r="FT127" s="177"/>
      <c r="FU127" s="177"/>
      <c r="FV127" s="177"/>
      <c r="FW127" s="177"/>
      <c r="FX127" s="177"/>
      <c r="FY127" s="177"/>
      <c r="FZ127" s="177"/>
      <c r="GA127" s="177"/>
      <c r="GB127" s="177"/>
      <c r="GC127" s="177"/>
      <c r="GD127" s="177"/>
      <c r="GE127" s="177"/>
      <c r="GF127" s="177"/>
      <c r="GG127" s="177"/>
      <c r="GH127" s="177"/>
      <c r="GI127" s="177"/>
      <c r="GJ127" s="177"/>
      <c r="GK127" s="177"/>
      <c r="GL127" s="177"/>
      <c r="GM127" s="177"/>
      <c r="GN127" s="177"/>
      <c r="GO127" s="177"/>
      <c r="GP127" s="177"/>
      <c r="GQ127" s="177"/>
      <c r="GR127" s="177"/>
      <c r="GS127" s="177"/>
      <c r="GT127" s="177"/>
      <c r="GU127" s="177"/>
      <c r="GV127" s="177"/>
      <c r="GW127" s="177"/>
      <c r="GX127" s="177"/>
      <c r="GY127" s="177"/>
      <c r="GZ127" s="177"/>
      <c r="HA127" s="177"/>
      <c r="HB127" s="177"/>
      <c r="HC127" s="177"/>
      <c r="HD127" s="177"/>
      <c r="HE127" s="177"/>
      <c r="HF127" s="177"/>
      <c r="HG127" s="177"/>
      <c r="HH127" s="177"/>
      <c r="HI127" s="177"/>
      <c r="HJ127" s="177"/>
      <c r="HK127" s="177"/>
      <c r="HL127" s="177"/>
      <c r="HM127" s="177"/>
      <c r="HN127" s="177"/>
      <c r="HO127" s="177"/>
      <c r="HP127" s="177"/>
      <c r="HQ127" s="177"/>
      <c r="HR127" s="177"/>
      <c r="HS127" s="177"/>
      <c r="HT127" s="177"/>
      <c r="HU127" s="177"/>
      <c r="HV127" s="177"/>
      <c r="HW127" s="177"/>
      <c r="HX127" s="177"/>
      <c r="HY127" s="177"/>
      <c r="HZ127" s="177"/>
      <c r="IA127" s="177"/>
      <c r="IB127" s="177"/>
      <c r="IC127" s="177"/>
      <c r="ID127" s="177"/>
      <c r="IE127" s="177"/>
      <c r="IF127" s="177"/>
      <c r="IG127" s="177"/>
      <c r="IH127" s="177"/>
      <c r="II127" s="177"/>
      <c r="IJ127" s="177"/>
      <c r="IK127" s="177"/>
      <c r="IL127" s="177"/>
      <c r="IM127" s="177"/>
      <c r="IN127" s="177"/>
      <c r="IO127" s="177"/>
      <c r="IP127" s="177"/>
      <c r="IQ127" s="177"/>
      <c r="IR127" s="177"/>
      <c r="IS127" s="177"/>
      <c r="IT127" s="177"/>
      <c r="IU127" s="177"/>
      <c r="IV127" s="177"/>
      <c r="IW127" s="177"/>
    </row>
    <row r="128" spans="1:257" ht="31.7" customHeight="1" x14ac:dyDescent="0.2">
      <c r="A128" s="550" t="s">
        <v>189</v>
      </c>
      <c r="B128" s="551"/>
      <c r="C128" s="552"/>
      <c r="D128" s="552"/>
      <c r="E128" s="552"/>
      <c r="F128" s="552"/>
      <c r="G128" s="552"/>
      <c r="H128" s="552"/>
      <c r="I128" s="553"/>
      <c r="J128" s="177"/>
    </row>
    <row r="129" spans="1:257" s="223" customFormat="1" ht="18.75" x14ac:dyDescent="0.2">
      <c r="A129" s="674" t="s">
        <v>209</v>
      </c>
      <c r="B129" s="675"/>
      <c r="C129" s="675"/>
      <c r="D129" s="675"/>
      <c r="E129" s="675"/>
      <c r="F129" s="675"/>
      <c r="G129" s="676"/>
      <c r="H129" s="10"/>
      <c r="I129" s="226" t="s">
        <v>53</v>
      </c>
      <c r="J129" s="179"/>
      <c r="K129" s="221"/>
      <c r="L129" s="221"/>
      <c r="M129" s="221"/>
      <c r="N129" s="221"/>
      <c r="O129" s="221"/>
      <c r="P129" s="222"/>
      <c r="Q129" s="222"/>
      <c r="R129" s="222"/>
      <c r="S129" s="222"/>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1"/>
      <c r="AZ129" s="221"/>
      <c r="BA129" s="221"/>
      <c r="BB129" s="221"/>
      <c r="BC129" s="221"/>
      <c r="BD129" s="221"/>
      <c r="BE129" s="221"/>
      <c r="BF129" s="221"/>
      <c r="BG129" s="22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c r="CH129" s="221"/>
      <c r="CI129" s="221"/>
      <c r="CJ129" s="221"/>
      <c r="CK129" s="221"/>
      <c r="CL129" s="221"/>
      <c r="CM129" s="221"/>
      <c r="CN129" s="221"/>
      <c r="CO129" s="221"/>
      <c r="CP129" s="221"/>
      <c r="CQ129" s="221"/>
      <c r="CR129" s="221"/>
      <c r="CS129" s="221"/>
      <c r="CT129" s="221"/>
      <c r="CU129" s="221"/>
      <c r="CV129" s="221"/>
      <c r="CW129" s="221"/>
      <c r="CX129" s="221"/>
      <c r="CY129" s="221"/>
      <c r="CZ129" s="221"/>
      <c r="DA129" s="221"/>
      <c r="DB129" s="221"/>
      <c r="DC129" s="221"/>
      <c r="DD129" s="221"/>
      <c r="DE129" s="221"/>
      <c r="DF129" s="221"/>
      <c r="DG129" s="221"/>
      <c r="DH129" s="221"/>
      <c r="DI129" s="221"/>
      <c r="DJ129" s="221"/>
      <c r="DK129" s="221"/>
      <c r="DL129" s="221"/>
      <c r="DM129" s="221"/>
      <c r="DN129" s="221"/>
      <c r="DO129" s="221"/>
      <c r="DP129" s="221"/>
      <c r="DQ129" s="221"/>
      <c r="DR129" s="221"/>
      <c r="DS129" s="221"/>
      <c r="DT129" s="221"/>
      <c r="DU129" s="221"/>
      <c r="DV129" s="221"/>
      <c r="DW129" s="221"/>
      <c r="DX129" s="221"/>
      <c r="DY129" s="221"/>
      <c r="DZ129" s="221"/>
      <c r="EA129" s="221"/>
      <c r="EB129" s="221"/>
      <c r="EC129" s="221"/>
      <c r="ED129" s="221"/>
      <c r="EE129" s="221"/>
      <c r="EF129" s="221"/>
      <c r="EG129" s="221"/>
      <c r="EH129" s="221"/>
      <c r="EI129" s="221"/>
      <c r="EJ129" s="221"/>
      <c r="EK129" s="221"/>
      <c r="EL129" s="221"/>
      <c r="EM129" s="221"/>
      <c r="EN129" s="221"/>
      <c r="EO129" s="221"/>
      <c r="EP129" s="221"/>
      <c r="EQ129" s="221"/>
      <c r="ER129" s="221"/>
      <c r="ES129" s="221"/>
      <c r="ET129" s="221"/>
      <c r="EU129" s="221"/>
      <c r="EV129" s="221"/>
      <c r="EW129" s="221"/>
      <c r="EX129" s="221"/>
      <c r="EY129" s="221"/>
      <c r="EZ129" s="221"/>
      <c r="FA129" s="221"/>
      <c r="FB129" s="221"/>
      <c r="FC129" s="221"/>
      <c r="FD129" s="221"/>
      <c r="FE129" s="221"/>
      <c r="FF129" s="221"/>
      <c r="FG129" s="221"/>
      <c r="FH129" s="221"/>
      <c r="FI129" s="221"/>
      <c r="FJ129" s="221"/>
      <c r="FK129" s="221"/>
      <c r="FL129" s="221"/>
      <c r="FM129" s="221"/>
      <c r="FN129" s="221"/>
      <c r="FO129" s="221"/>
      <c r="FP129" s="221"/>
      <c r="FQ129" s="221"/>
      <c r="FR129" s="221"/>
      <c r="FS129" s="221"/>
      <c r="FT129" s="221"/>
      <c r="FU129" s="221"/>
      <c r="FV129" s="221"/>
      <c r="FW129" s="221"/>
      <c r="FX129" s="221"/>
      <c r="FY129" s="221"/>
      <c r="FZ129" s="221"/>
      <c r="GA129" s="221"/>
      <c r="GB129" s="221"/>
      <c r="GC129" s="221"/>
      <c r="GD129" s="221"/>
      <c r="GE129" s="221"/>
      <c r="GF129" s="221"/>
      <c r="GG129" s="221"/>
      <c r="GH129" s="221"/>
      <c r="GI129" s="221"/>
      <c r="GJ129" s="221"/>
      <c r="GK129" s="221"/>
      <c r="GL129" s="221"/>
      <c r="GM129" s="221"/>
      <c r="GN129" s="221"/>
      <c r="GO129" s="221"/>
      <c r="GP129" s="221"/>
      <c r="GQ129" s="221"/>
      <c r="GR129" s="221"/>
      <c r="GS129" s="221"/>
      <c r="GT129" s="221"/>
      <c r="GU129" s="221"/>
      <c r="GV129" s="221"/>
      <c r="GW129" s="221"/>
      <c r="GX129" s="221"/>
      <c r="GY129" s="221"/>
      <c r="GZ129" s="221"/>
      <c r="HA129" s="221"/>
      <c r="HB129" s="221"/>
      <c r="HC129" s="221"/>
      <c r="HD129" s="221"/>
      <c r="HE129" s="221"/>
      <c r="HF129" s="221"/>
      <c r="HG129" s="221"/>
      <c r="HH129" s="221"/>
      <c r="HI129" s="221"/>
      <c r="HJ129" s="221"/>
      <c r="HK129" s="221"/>
      <c r="HL129" s="221"/>
      <c r="HM129" s="221"/>
      <c r="HN129" s="221"/>
      <c r="HO129" s="221"/>
      <c r="HP129" s="221"/>
      <c r="HQ129" s="221"/>
      <c r="HR129" s="221"/>
      <c r="HS129" s="221"/>
      <c r="HT129" s="221"/>
      <c r="HU129" s="221"/>
      <c r="HV129" s="221"/>
      <c r="HW129" s="221"/>
      <c r="HX129" s="221"/>
      <c r="HY129" s="221"/>
      <c r="HZ129" s="221"/>
      <c r="IA129" s="221"/>
      <c r="IB129" s="221"/>
      <c r="IC129" s="221"/>
      <c r="ID129" s="221"/>
      <c r="IE129" s="221"/>
      <c r="IF129" s="221"/>
      <c r="IG129" s="221"/>
      <c r="IH129" s="221"/>
      <c r="II129" s="221"/>
      <c r="IJ129" s="221"/>
      <c r="IK129" s="221"/>
      <c r="IL129" s="221"/>
      <c r="IM129" s="221"/>
      <c r="IN129" s="221"/>
      <c r="IO129" s="221"/>
      <c r="IP129" s="221"/>
      <c r="IQ129" s="221"/>
      <c r="IR129" s="221"/>
      <c r="IS129" s="221"/>
      <c r="IT129" s="221"/>
      <c r="IU129" s="221"/>
      <c r="IV129" s="221"/>
      <c r="IW129" s="221"/>
    </row>
    <row r="130" spans="1:257" x14ac:dyDescent="0.2">
      <c r="A130" s="542"/>
      <c r="B130" s="543"/>
      <c r="C130" s="543"/>
      <c r="D130" s="543"/>
      <c r="E130" s="543"/>
      <c r="F130" s="543"/>
      <c r="G130" s="543"/>
      <c r="H130" s="227"/>
      <c r="I130" s="165">
        <v>0</v>
      </c>
      <c r="J130" s="177"/>
    </row>
    <row r="131" spans="1:257" hidden="1" x14ac:dyDescent="0.2">
      <c r="A131" s="542"/>
      <c r="B131" s="543"/>
      <c r="C131" s="543"/>
      <c r="D131" s="543"/>
      <c r="E131" s="543"/>
      <c r="F131" s="543"/>
      <c r="G131" s="543"/>
      <c r="H131" s="227"/>
      <c r="I131" s="165">
        <v>0</v>
      </c>
      <c r="J131" s="177"/>
    </row>
    <row r="132" spans="1:257" hidden="1" x14ac:dyDescent="0.2">
      <c r="A132" s="542"/>
      <c r="B132" s="543"/>
      <c r="C132" s="543"/>
      <c r="D132" s="543"/>
      <c r="E132" s="543"/>
      <c r="F132" s="543"/>
      <c r="G132" s="543"/>
      <c r="H132" s="227"/>
      <c r="I132" s="165">
        <v>0</v>
      </c>
      <c r="J132" s="177"/>
    </row>
    <row r="133" spans="1:257" hidden="1" x14ac:dyDescent="0.2">
      <c r="A133" s="542"/>
      <c r="B133" s="543"/>
      <c r="C133" s="543"/>
      <c r="D133" s="543"/>
      <c r="E133" s="543"/>
      <c r="F133" s="543"/>
      <c r="G133" s="543"/>
      <c r="H133" s="227"/>
      <c r="I133" s="165">
        <v>0</v>
      </c>
      <c r="J133" s="177"/>
    </row>
    <row r="134" spans="1:257" hidden="1" x14ac:dyDescent="0.2">
      <c r="A134" s="542"/>
      <c r="B134" s="543"/>
      <c r="C134" s="543"/>
      <c r="D134" s="543"/>
      <c r="E134" s="543"/>
      <c r="F134" s="543"/>
      <c r="G134" s="543"/>
      <c r="H134" s="227"/>
      <c r="I134" s="165">
        <v>0</v>
      </c>
      <c r="J134" s="177"/>
    </row>
    <row r="135" spans="1:257" hidden="1" x14ac:dyDescent="0.2">
      <c r="A135" s="542"/>
      <c r="B135" s="543"/>
      <c r="C135" s="543"/>
      <c r="D135" s="543"/>
      <c r="E135" s="543"/>
      <c r="F135" s="543"/>
      <c r="G135" s="543"/>
      <c r="H135" s="227"/>
      <c r="I135" s="165">
        <v>0</v>
      </c>
      <c r="J135" s="177"/>
    </row>
    <row r="136" spans="1:257" hidden="1" x14ac:dyDescent="0.2">
      <c r="A136" s="542"/>
      <c r="B136" s="543"/>
      <c r="C136" s="543"/>
      <c r="D136" s="543"/>
      <c r="E136" s="543"/>
      <c r="F136" s="543"/>
      <c r="G136" s="543"/>
      <c r="H136" s="227"/>
      <c r="I136" s="165">
        <v>0</v>
      </c>
      <c r="J136" s="177"/>
    </row>
    <row r="137" spans="1:257" hidden="1" x14ac:dyDescent="0.2">
      <c r="A137" s="542"/>
      <c r="B137" s="543"/>
      <c r="C137" s="543"/>
      <c r="D137" s="543"/>
      <c r="E137" s="543"/>
      <c r="F137" s="543"/>
      <c r="G137" s="543"/>
      <c r="H137" s="227"/>
      <c r="I137" s="165">
        <v>0</v>
      </c>
      <c r="J137" s="177"/>
    </row>
    <row r="138" spans="1:257" ht="15" hidden="1" customHeight="1" x14ac:dyDescent="0.2">
      <c r="A138" s="542"/>
      <c r="B138" s="543"/>
      <c r="C138" s="543"/>
      <c r="D138" s="543"/>
      <c r="E138" s="543"/>
      <c r="F138" s="543"/>
      <c r="G138" s="543"/>
      <c r="H138" s="14"/>
      <c r="I138" s="165">
        <v>0</v>
      </c>
      <c r="J138" s="177"/>
      <c r="K138" s="228"/>
      <c r="L138" s="228"/>
      <c r="M138" s="210"/>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c r="CO138" s="177"/>
      <c r="CP138" s="177"/>
      <c r="CQ138" s="177"/>
      <c r="CR138" s="177"/>
      <c r="CS138" s="177"/>
      <c r="CT138" s="177"/>
      <c r="CU138" s="177"/>
      <c r="CV138" s="177"/>
      <c r="CW138" s="177"/>
      <c r="CX138" s="177"/>
      <c r="CY138" s="177"/>
      <c r="CZ138" s="177"/>
      <c r="DA138" s="177"/>
      <c r="DB138" s="177"/>
      <c r="DC138" s="177"/>
      <c r="DD138" s="177"/>
      <c r="DE138" s="177"/>
      <c r="DF138" s="177"/>
      <c r="DG138" s="177"/>
      <c r="DH138" s="177"/>
      <c r="DI138" s="177"/>
      <c r="DJ138" s="177"/>
      <c r="DK138" s="177"/>
      <c r="DL138" s="177"/>
      <c r="DM138" s="177"/>
      <c r="DN138" s="177"/>
      <c r="DO138" s="177"/>
      <c r="DP138" s="177"/>
      <c r="DQ138" s="177"/>
      <c r="DR138" s="177"/>
      <c r="DS138" s="177"/>
      <c r="DT138" s="177"/>
      <c r="DU138" s="177"/>
      <c r="DV138" s="177"/>
      <c r="DW138" s="177"/>
      <c r="DX138" s="177"/>
      <c r="DY138" s="177"/>
      <c r="DZ138" s="177"/>
      <c r="EA138" s="177"/>
      <c r="EB138" s="177"/>
      <c r="EC138" s="177"/>
      <c r="ED138" s="177"/>
      <c r="EE138" s="177"/>
      <c r="EF138" s="177"/>
      <c r="EG138" s="177"/>
      <c r="EH138" s="177"/>
      <c r="EI138" s="177"/>
      <c r="EJ138" s="177"/>
      <c r="EK138" s="177"/>
      <c r="EL138" s="177"/>
      <c r="EM138" s="177"/>
      <c r="EN138" s="177"/>
      <c r="EO138" s="177"/>
      <c r="EP138" s="177"/>
      <c r="EQ138" s="177"/>
      <c r="ER138" s="177"/>
      <c r="ES138" s="177"/>
      <c r="ET138" s="177"/>
      <c r="EU138" s="177"/>
      <c r="EV138" s="177"/>
      <c r="EW138" s="177"/>
      <c r="EX138" s="177"/>
      <c r="EY138" s="177"/>
      <c r="EZ138" s="177"/>
      <c r="FA138" s="177"/>
      <c r="FB138" s="177"/>
      <c r="FC138" s="177"/>
      <c r="FD138" s="177"/>
      <c r="FE138" s="177"/>
      <c r="FF138" s="177"/>
      <c r="FG138" s="177"/>
      <c r="FH138" s="177"/>
      <c r="FI138" s="177"/>
      <c r="FJ138" s="177"/>
      <c r="FK138" s="177"/>
      <c r="FL138" s="177"/>
      <c r="FM138" s="177"/>
      <c r="FN138" s="177"/>
      <c r="FO138" s="177"/>
      <c r="FP138" s="177"/>
      <c r="FQ138" s="177"/>
      <c r="FR138" s="177"/>
      <c r="FS138" s="177"/>
      <c r="FT138" s="177"/>
      <c r="FU138" s="177"/>
      <c r="FV138" s="177"/>
      <c r="FW138" s="177"/>
      <c r="FX138" s="177"/>
      <c r="FY138" s="177"/>
      <c r="FZ138" s="177"/>
      <c r="GA138" s="177"/>
      <c r="GB138" s="177"/>
      <c r="GC138" s="177"/>
      <c r="GD138" s="177"/>
      <c r="GE138" s="177"/>
      <c r="GF138" s="177"/>
      <c r="GG138" s="177"/>
      <c r="GH138" s="177"/>
      <c r="GI138" s="177"/>
      <c r="GJ138" s="177"/>
      <c r="GK138" s="177"/>
      <c r="GL138" s="177"/>
      <c r="GM138" s="177"/>
      <c r="GN138" s="177"/>
      <c r="GO138" s="177"/>
      <c r="GP138" s="177"/>
      <c r="GQ138" s="177"/>
      <c r="GR138" s="177"/>
      <c r="GS138" s="177"/>
      <c r="GT138" s="177"/>
      <c r="GU138" s="177"/>
      <c r="GV138" s="177"/>
      <c r="GW138" s="177"/>
      <c r="GX138" s="17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c r="IC138" s="177"/>
      <c r="ID138" s="177"/>
      <c r="IE138" s="177"/>
      <c r="IF138" s="177"/>
      <c r="IG138" s="177"/>
      <c r="IH138" s="177"/>
      <c r="II138" s="177"/>
      <c r="IJ138" s="177"/>
      <c r="IK138" s="177"/>
      <c r="IL138" s="177"/>
      <c r="IM138" s="177"/>
      <c r="IN138" s="177"/>
      <c r="IO138" s="177"/>
      <c r="IP138" s="177"/>
      <c r="IQ138" s="177"/>
      <c r="IR138" s="177"/>
      <c r="IS138" s="177"/>
      <c r="IT138" s="177"/>
      <c r="IU138" s="177"/>
      <c r="IV138" s="177"/>
      <c r="IW138" s="177"/>
    </row>
    <row r="139" spans="1:257" ht="17.850000000000001" customHeight="1" thickBot="1" x14ac:dyDescent="0.25">
      <c r="A139" s="548"/>
      <c r="B139" s="549"/>
      <c r="C139" s="549"/>
      <c r="D139" s="549"/>
      <c r="E139" s="549"/>
      <c r="F139" s="549"/>
      <c r="G139" s="549"/>
      <c r="H139" s="13"/>
      <c r="I139" s="166">
        <v>0</v>
      </c>
      <c r="J139" s="177" t="s">
        <v>208</v>
      </c>
      <c r="K139" s="210"/>
      <c r="L139" s="228"/>
      <c r="M139" s="210"/>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c r="CO139" s="177"/>
      <c r="CP139" s="177"/>
      <c r="CQ139" s="177"/>
      <c r="CR139" s="177"/>
      <c r="CS139" s="177"/>
      <c r="CT139" s="177"/>
      <c r="CU139" s="177"/>
      <c r="CV139" s="177"/>
      <c r="CW139" s="177"/>
      <c r="CX139" s="177"/>
      <c r="CY139" s="177"/>
      <c r="CZ139" s="177"/>
      <c r="DA139" s="177"/>
      <c r="DB139" s="177"/>
      <c r="DC139" s="177"/>
      <c r="DD139" s="177"/>
      <c r="DE139" s="177"/>
      <c r="DF139" s="177"/>
      <c r="DG139" s="177"/>
      <c r="DH139" s="177"/>
      <c r="DI139" s="177"/>
      <c r="DJ139" s="177"/>
      <c r="DK139" s="177"/>
      <c r="DL139" s="177"/>
      <c r="DM139" s="177"/>
      <c r="DN139" s="177"/>
      <c r="DO139" s="177"/>
      <c r="DP139" s="177"/>
      <c r="DQ139" s="177"/>
      <c r="DR139" s="177"/>
      <c r="DS139" s="177"/>
      <c r="DT139" s="177"/>
      <c r="DU139" s="177"/>
      <c r="DV139" s="177"/>
      <c r="DW139" s="177"/>
      <c r="DX139" s="177"/>
      <c r="DY139" s="177"/>
      <c r="DZ139" s="177"/>
      <c r="EA139" s="177"/>
      <c r="EB139" s="177"/>
      <c r="EC139" s="177"/>
      <c r="ED139" s="177"/>
      <c r="EE139" s="177"/>
      <c r="EF139" s="177"/>
      <c r="EG139" s="177"/>
      <c r="EH139" s="177"/>
      <c r="EI139" s="177"/>
      <c r="EJ139" s="177"/>
      <c r="EK139" s="177"/>
      <c r="EL139" s="177"/>
      <c r="EM139" s="177"/>
      <c r="EN139" s="177"/>
      <c r="EO139" s="177"/>
      <c r="EP139" s="177"/>
      <c r="EQ139" s="177"/>
      <c r="ER139" s="177"/>
      <c r="ES139" s="177"/>
      <c r="ET139" s="177"/>
      <c r="EU139" s="177"/>
      <c r="EV139" s="177"/>
      <c r="EW139" s="177"/>
      <c r="EX139" s="177"/>
      <c r="EY139" s="177"/>
      <c r="EZ139" s="177"/>
      <c r="FA139" s="177"/>
      <c r="FB139" s="177"/>
      <c r="FC139" s="177"/>
      <c r="FD139" s="177"/>
      <c r="FE139" s="177"/>
      <c r="FF139" s="177"/>
      <c r="FG139" s="177"/>
      <c r="FH139" s="177"/>
      <c r="FI139" s="177"/>
      <c r="FJ139" s="177"/>
      <c r="FK139" s="177"/>
      <c r="FL139" s="177"/>
      <c r="FM139" s="177"/>
      <c r="FN139" s="177"/>
      <c r="FO139" s="177"/>
      <c r="FP139" s="177"/>
      <c r="FQ139" s="177"/>
      <c r="FR139" s="177"/>
      <c r="FS139" s="177"/>
      <c r="FT139" s="177"/>
      <c r="FU139" s="177"/>
      <c r="FV139" s="177"/>
      <c r="FW139" s="177"/>
      <c r="FX139" s="177"/>
      <c r="FY139" s="177"/>
      <c r="FZ139" s="177"/>
      <c r="GA139" s="177"/>
      <c r="GB139" s="177"/>
      <c r="GC139" s="177"/>
      <c r="GD139" s="177"/>
      <c r="GE139" s="177"/>
      <c r="GF139" s="177"/>
      <c r="GG139" s="177"/>
      <c r="GH139" s="177"/>
      <c r="GI139" s="177"/>
      <c r="GJ139" s="177"/>
      <c r="GK139" s="177"/>
      <c r="GL139" s="177"/>
      <c r="GM139" s="177"/>
      <c r="GN139" s="177"/>
      <c r="GO139" s="177"/>
      <c r="GP139" s="177"/>
      <c r="GQ139" s="177"/>
      <c r="GR139" s="177"/>
      <c r="GS139" s="177"/>
      <c r="GT139" s="177"/>
      <c r="GU139" s="177"/>
      <c r="GV139" s="177"/>
      <c r="GW139" s="177"/>
      <c r="GX139" s="177"/>
      <c r="GY139" s="177"/>
      <c r="GZ139" s="177"/>
      <c r="HA139" s="177"/>
      <c r="HB139" s="177"/>
      <c r="HC139" s="177"/>
      <c r="HD139" s="177"/>
      <c r="HE139" s="177"/>
      <c r="HF139" s="177"/>
      <c r="HG139" s="177"/>
      <c r="HH139" s="177"/>
      <c r="HI139" s="177"/>
      <c r="HJ139" s="177"/>
      <c r="HK139" s="177"/>
      <c r="HL139" s="177"/>
      <c r="HM139" s="177"/>
      <c r="HN139" s="177"/>
      <c r="HO139" s="177"/>
      <c r="HP139" s="177"/>
      <c r="HQ139" s="177"/>
      <c r="HR139" s="177"/>
      <c r="HS139" s="177"/>
      <c r="HT139" s="177"/>
      <c r="HU139" s="177"/>
      <c r="HV139" s="177"/>
      <c r="HW139" s="177"/>
      <c r="HX139" s="177"/>
      <c r="HY139" s="177"/>
      <c r="HZ139" s="177"/>
      <c r="IA139" s="177"/>
      <c r="IB139" s="177"/>
      <c r="IC139" s="177"/>
      <c r="ID139" s="177"/>
      <c r="IE139" s="177"/>
      <c r="IF139" s="177"/>
      <c r="IG139" s="177"/>
      <c r="IH139" s="177"/>
      <c r="II139" s="177"/>
      <c r="IJ139" s="177"/>
      <c r="IK139" s="177"/>
      <c r="IL139" s="177"/>
      <c r="IM139" s="177"/>
      <c r="IN139" s="177"/>
      <c r="IO139" s="177"/>
      <c r="IP139" s="177"/>
      <c r="IQ139" s="177"/>
      <c r="IR139" s="177"/>
      <c r="IS139" s="177"/>
      <c r="IT139" s="177"/>
      <c r="IU139" s="177"/>
      <c r="IV139" s="177"/>
      <c r="IW139" s="177"/>
    </row>
    <row r="140" spans="1:257" ht="16.5" thickBot="1" x14ac:dyDescent="0.25">
      <c r="C140" s="229"/>
      <c r="D140" s="170"/>
      <c r="E140" s="170"/>
      <c r="F140" s="230"/>
      <c r="G140" s="170"/>
      <c r="H140" s="170"/>
      <c r="I140" s="170"/>
      <c r="J140" s="177"/>
      <c r="K140" s="197"/>
    </row>
    <row r="141" spans="1:257" ht="15" customHeight="1" x14ac:dyDescent="0.2">
      <c r="A141" s="624" t="s">
        <v>25</v>
      </c>
      <c r="B141" s="625"/>
      <c r="C141" s="625"/>
      <c r="D141" s="625"/>
      <c r="E141" s="625"/>
      <c r="F141" s="625"/>
      <c r="G141" s="182" t="s">
        <v>52</v>
      </c>
      <c r="H141" s="224"/>
      <c r="I141" s="231">
        <f>I143</f>
        <v>0</v>
      </c>
      <c r="J141" s="232" t="s">
        <v>40</v>
      </c>
      <c r="K141" s="210"/>
      <c r="L141" s="210"/>
      <c r="M141" s="210"/>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c r="CQ141" s="177"/>
      <c r="CR141" s="177"/>
      <c r="CS141" s="177"/>
      <c r="CT141" s="177"/>
      <c r="CU141" s="177"/>
      <c r="CV141" s="177"/>
      <c r="CW141" s="177"/>
      <c r="CX141" s="177"/>
      <c r="CY141" s="177"/>
      <c r="CZ141" s="177"/>
      <c r="DA141" s="177"/>
      <c r="DB141" s="177"/>
      <c r="DC141" s="177"/>
      <c r="DD141" s="177"/>
      <c r="DE141" s="177"/>
      <c r="DF141" s="177"/>
      <c r="DG141" s="177"/>
      <c r="DH141" s="177"/>
      <c r="DI141" s="177"/>
      <c r="DJ141" s="177"/>
      <c r="DK141" s="177"/>
      <c r="DL141" s="177"/>
      <c r="DM141" s="177"/>
      <c r="DN141" s="177"/>
      <c r="DO141" s="177"/>
      <c r="DP141" s="177"/>
      <c r="DQ141" s="177"/>
      <c r="DR141" s="177"/>
      <c r="DS141" s="177"/>
      <c r="DT141" s="177"/>
      <c r="DU141" s="177"/>
      <c r="DV141" s="177"/>
      <c r="DW141" s="177"/>
      <c r="DX141" s="177"/>
      <c r="DY141" s="177"/>
      <c r="DZ141" s="177"/>
      <c r="EA141" s="177"/>
      <c r="EB141" s="177"/>
      <c r="EC141" s="177"/>
      <c r="ED141" s="177"/>
      <c r="EE141" s="177"/>
      <c r="EF141" s="177"/>
      <c r="EG141" s="177"/>
      <c r="EH141" s="177"/>
      <c r="EI141" s="177"/>
      <c r="EJ141" s="177"/>
      <c r="EK141" s="177"/>
      <c r="EL141" s="177"/>
      <c r="EM141" s="177"/>
      <c r="EN141" s="177"/>
      <c r="EO141" s="177"/>
      <c r="EP141" s="177"/>
      <c r="EQ141" s="177"/>
      <c r="ER141" s="177"/>
      <c r="ES141" s="177"/>
      <c r="ET141" s="177"/>
      <c r="EU141" s="177"/>
      <c r="EV141" s="177"/>
      <c r="EW141" s="177"/>
      <c r="EX141" s="177"/>
      <c r="EY141" s="177"/>
      <c r="EZ141" s="177"/>
      <c r="FA141" s="177"/>
      <c r="FB141" s="177"/>
      <c r="FC141" s="177"/>
      <c r="FD141" s="177"/>
      <c r="FE141" s="177"/>
      <c r="FF141" s="177"/>
      <c r="FG141" s="177"/>
      <c r="FH141" s="177"/>
      <c r="FI141" s="177"/>
      <c r="FJ141" s="177"/>
      <c r="FK141" s="177"/>
      <c r="FL141" s="177"/>
      <c r="FM141" s="177"/>
      <c r="FN141" s="177"/>
      <c r="FO141" s="177"/>
      <c r="FP141" s="177"/>
      <c r="FQ141" s="177"/>
      <c r="FR141" s="177"/>
      <c r="FS141" s="177"/>
      <c r="FT141" s="177"/>
      <c r="FU141" s="177"/>
      <c r="FV141" s="177"/>
      <c r="FW141" s="177"/>
      <c r="FX141" s="177"/>
      <c r="FY141" s="177"/>
      <c r="FZ141" s="177"/>
      <c r="GA141" s="177"/>
      <c r="GB141" s="177"/>
      <c r="GC141" s="177"/>
      <c r="GD141" s="177"/>
      <c r="GE141" s="177"/>
      <c r="GF141" s="177"/>
      <c r="GG141" s="177"/>
      <c r="GH141" s="177"/>
      <c r="GI141" s="177"/>
      <c r="GJ141" s="177"/>
      <c r="GK141" s="177"/>
      <c r="GL141" s="177"/>
      <c r="GM141" s="177"/>
      <c r="GN141" s="177"/>
      <c r="GO141" s="177"/>
      <c r="GP141" s="177"/>
      <c r="GQ141" s="177"/>
      <c r="GR141" s="177"/>
      <c r="GS141" s="177"/>
      <c r="GT141" s="177"/>
      <c r="GU141" s="177"/>
      <c r="GV141" s="177"/>
      <c r="GW141" s="177"/>
      <c r="GX141" s="177"/>
      <c r="GY141" s="177"/>
      <c r="GZ141" s="177"/>
      <c r="HA141" s="177"/>
      <c r="HB141" s="177"/>
      <c r="HC141" s="177"/>
      <c r="HD141" s="177"/>
      <c r="HE141" s="177"/>
      <c r="HF141" s="177"/>
      <c r="HG141" s="177"/>
      <c r="HH141" s="177"/>
      <c r="HI141" s="177"/>
      <c r="HJ141" s="177"/>
      <c r="HK141" s="177"/>
      <c r="HL141" s="177"/>
      <c r="HM141" s="177"/>
      <c r="HN141" s="177"/>
      <c r="HO141" s="177"/>
      <c r="HP141" s="177"/>
      <c r="HQ141" s="177"/>
      <c r="HR141" s="177"/>
      <c r="HS141" s="177"/>
      <c r="HT141" s="177"/>
      <c r="HU141" s="177"/>
      <c r="HV141" s="177"/>
      <c r="HW141" s="177"/>
      <c r="HX141" s="177"/>
      <c r="HY141" s="177"/>
      <c r="HZ141" s="177"/>
      <c r="IA141" s="177"/>
      <c r="IB141" s="177"/>
      <c r="IC141" s="177"/>
      <c r="ID141" s="177"/>
      <c r="IE141" s="177"/>
      <c r="IF141" s="177"/>
      <c r="IG141" s="177"/>
      <c r="IH141" s="177"/>
      <c r="II141" s="177"/>
      <c r="IJ141" s="177"/>
      <c r="IK141" s="177"/>
      <c r="IL141" s="177"/>
      <c r="IM141" s="177"/>
      <c r="IN141" s="177"/>
      <c r="IO141" s="177"/>
      <c r="IP141" s="177"/>
      <c r="IQ141" s="177"/>
      <c r="IR141" s="177"/>
      <c r="IS141" s="177"/>
      <c r="IT141" s="177"/>
      <c r="IU141" s="177"/>
      <c r="IV141" s="177"/>
      <c r="IW141" s="177"/>
    </row>
    <row r="142" spans="1:257" ht="68.25" customHeight="1" x14ac:dyDescent="0.2">
      <c r="A142" s="550" t="s">
        <v>199</v>
      </c>
      <c r="B142" s="551"/>
      <c r="C142" s="552"/>
      <c r="D142" s="552"/>
      <c r="E142" s="552"/>
      <c r="F142" s="552"/>
      <c r="G142" s="552"/>
      <c r="H142" s="552"/>
      <c r="I142" s="553"/>
      <c r="J142" s="177"/>
      <c r="K142" s="210"/>
      <c r="L142" s="210"/>
      <c r="M142" s="210"/>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c r="CM142" s="177"/>
      <c r="CN142" s="177"/>
      <c r="CO142" s="177"/>
      <c r="CP142" s="177"/>
      <c r="CQ142" s="177"/>
      <c r="CR142" s="177"/>
      <c r="CS142" s="177"/>
      <c r="CT142" s="177"/>
      <c r="CU142" s="177"/>
      <c r="CV142" s="177"/>
      <c r="CW142" s="177"/>
      <c r="CX142" s="177"/>
      <c r="CY142" s="177"/>
      <c r="CZ142" s="177"/>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7"/>
      <c r="EA142" s="177"/>
      <c r="EB142" s="177"/>
      <c r="EC142" s="177"/>
      <c r="ED142" s="177"/>
      <c r="EE142" s="177"/>
      <c r="EF142" s="177"/>
      <c r="EG142" s="177"/>
      <c r="EH142" s="177"/>
      <c r="EI142" s="177"/>
      <c r="EJ142" s="177"/>
      <c r="EK142" s="177"/>
      <c r="EL142" s="177"/>
      <c r="EM142" s="177"/>
      <c r="EN142" s="177"/>
      <c r="EO142" s="177"/>
      <c r="EP142" s="177"/>
      <c r="EQ142" s="177"/>
      <c r="ER142" s="177"/>
      <c r="ES142" s="177"/>
      <c r="ET142" s="177"/>
      <c r="EU142" s="177"/>
      <c r="EV142" s="177"/>
      <c r="EW142" s="177"/>
      <c r="EX142" s="177"/>
      <c r="EY142" s="177"/>
      <c r="EZ142" s="177"/>
      <c r="FA142" s="177"/>
      <c r="FB142" s="177"/>
      <c r="FC142" s="177"/>
      <c r="FD142" s="177"/>
      <c r="FE142" s="177"/>
      <c r="FF142" s="177"/>
      <c r="FG142" s="177"/>
      <c r="FH142" s="177"/>
      <c r="FI142" s="177"/>
      <c r="FJ142" s="177"/>
      <c r="FK142" s="177"/>
      <c r="FL142" s="177"/>
      <c r="FM142" s="177"/>
      <c r="FN142" s="177"/>
      <c r="FO142" s="177"/>
      <c r="FP142" s="177"/>
      <c r="FQ142" s="177"/>
      <c r="FR142" s="177"/>
      <c r="FS142" s="177"/>
      <c r="FT142" s="177"/>
      <c r="FU142" s="177"/>
      <c r="FV142" s="177"/>
      <c r="FW142" s="177"/>
      <c r="FX142" s="177"/>
      <c r="FY142" s="177"/>
      <c r="FZ142" s="177"/>
      <c r="GA142" s="177"/>
      <c r="GB142" s="177"/>
      <c r="GC142" s="177"/>
      <c r="GD142" s="177"/>
      <c r="GE142" s="177"/>
      <c r="GF142" s="177"/>
      <c r="GG142" s="177"/>
      <c r="GH142" s="177"/>
      <c r="GI142" s="177"/>
      <c r="GJ142" s="177"/>
      <c r="GK142" s="177"/>
      <c r="GL142" s="177"/>
      <c r="GM142" s="177"/>
      <c r="GN142" s="177"/>
      <c r="GO142" s="177"/>
      <c r="GP142" s="177"/>
      <c r="GQ142" s="177"/>
      <c r="GR142" s="177"/>
      <c r="GS142" s="177"/>
      <c r="GT142" s="177"/>
      <c r="GU142" s="177"/>
      <c r="GV142" s="177"/>
      <c r="GW142" s="177"/>
      <c r="GX142" s="177"/>
      <c r="GY142" s="177"/>
      <c r="GZ142" s="177"/>
      <c r="HA142" s="177"/>
      <c r="HB142" s="177"/>
      <c r="HC142" s="177"/>
      <c r="HD142" s="177"/>
      <c r="HE142" s="177"/>
      <c r="HF142" s="177"/>
      <c r="HG142" s="177"/>
      <c r="HH142" s="177"/>
      <c r="HI142" s="177"/>
      <c r="HJ142" s="177"/>
      <c r="HK142" s="177"/>
      <c r="HL142" s="177"/>
      <c r="HM142" s="177"/>
      <c r="HN142" s="177"/>
      <c r="HO142" s="177"/>
      <c r="HP142" s="177"/>
      <c r="HQ142" s="177"/>
      <c r="HR142" s="177"/>
      <c r="HS142" s="177"/>
      <c r="HT142" s="177"/>
      <c r="HU142" s="177"/>
      <c r="HV142" s="177"/>
      <c r="HW142" s="177"/>
      <c r="HX142" s="177"/>
      <c r="HY142" s="177"/>
      <c r="HZ142" s="177"/>
      <c r="IA142" s="177"/>
      <c r="IB142" s="177"/>
      <c r="IC142" s="177"/>
      <c r="ID142" s="177"/>
      <c r="IE142" s="177"/>
      <c r="IF142" s="177"/>
      <c r="IG142" s="177"/>
      <c r="IH142" s="177"/>
      <c r="II142" s="177"/>
      <c r="IJ142" s="177"/>
      <c r="IK142" s="177"/>
      <c r="IL142" s="177"/>
      <c r="IM142" s="177"/>
      <c r="IN142" s="177"/>
      <c r="IO142" s="177"/>
      <c r="IP142" s="177"/>
      <c r="IQ142" s="177"/>
      <c r="IR142" s="177"/>
      <c r="IS142" s="177"/>
      <c r="IT142" s="177"/>
      <c r="IU142" s="177"/>
      <c r="IV142" s="177"/>
      <c r="IW142" s="177"/>
    </row>
    <row r="143" spans="1:257" x14ac:dyDescent="0.2">
      <c r="A143" s="626" t="s">
        <v>188</v>
      </c>
      <c r="B143" s="627"/>
      <c r="C143" s="628"/>
      <c r="D143" s="628"/>
      <c r="E143" s="628"/>
      <c r="F143" s="628"/>
      <c r="G143" s="628"/>
      <c r="H143" s="9"/>
      <c r="I143" s="539">
        <v>0</v>
      </c>
      <c r="K143" s="210"/>
      <c r="L143" s="210"/>
      <c r="M143" s="210"/>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c r="CM143" s="177"/>
      <c r="CN143" s="177"/>
      <c r="CO143" s="177"/>
      <c r="CP143" s="177"/>
      <c r="CQ143" s="177"/>
      <c r="CR143" s="177"/>
      <c r="CS143" s="177"/>
      <c r="CT143" s="177"/>
      <c r="CU143" s="177"/>
      <c r="CV143" s="177"/>
      <c r="CW143" s="177"/>
      <c r="CX143" s="177"/>
      <c r="CY143" s="177"/>
      <c r="CZ143" s="177"/>
      <c r="DA143" s="177"/>
      <c r="DB143" s="177"/>
      <c r="DC143" s="177"/>
      <c r="DD143" s="177"/>
      <c r="DE143" s="177"/>
      <c r="DF143" s="177"/>
      <c r="DG143" s="177"/>
      <c r="DH143" s="177"/>
      <c r="DI143" s="177"/>
      <c r="DJ143" s="177"/>
      <c r="DK143" s="177"/>
      <c r="DL143" s="177"/>
      <c r="DM143" s="177"/>
      <c r="DN143" s="177"/>
      <c r="DO143" s="177"/>
      <c r="DP143" s="177"/>
      <c r="DQ143" s="177"/>
      <c r="DR143" s="177"/>
      <c r="DS143" s="177"/>
      <c r="DT143" s="177"/>
      <c r="DU143" s="177"/>
      <c r="DV143" s="177"/>
      <c r="DW143" s="177"/>
      <c r="DX143" s="177"/>
      <c r="DY143" s="177"/>
      <c r="DZ143" s="177"/>
      <c r="EA143" s="177"/>
      <c r="EB143" s="177"/>
      <c r="EC143" s="177"/>
      <c r="ED143" s="177"/>
      <c r="EE143" s="177"/>
      <c r="EF143" s="177"/>
      <c r="EG143" s="177"/>
      <c r="EH143" s="177"/>
      <c r="EI143" s="177"/>
      <c r="EJ143" s="177"/>
      <c r="EK143" s="177"/>
      <c r="EL143" s="177"/>
      <c r="EM143" s="177"/>
      <c r="EN143" s="177"/>
      <c r="EO143" s="177"/>
      <c r="EP143" s="177"/>
      <c r="EQ143" s="177"/>
      <c r="ER143" s="177"/>
      <c r="ES143" s="177"/>
      <c r="ET143" s="177"/>
      <c r="EU143" s="177"/>
      <c r="EV143" s="177"/>
      <c r="EW143" s="177"/>
      <c r="EX143" s="177"/>
      <c r="EY143" s="177"/>
      <c r="EZ143" s="177"/>
      <c r="FA143" s="177"/>
      <c r="FB143" s="177"/>
      <c r="FC143" s="177"/>
      <c r="FD143" s="177"/>
      <c r="FE143" s="177"/>
      <c r="FF143" s="177"/>
      <c r="FG143" s="177"/>
      <c r="FH143" s="177"/>
      <c r="FI143" s="177"/>
      <c r="FJ143" s="177"/>
      <c r="FK143" s="177"/>
      <c r="FL143" s="177"/>
      <c r="FM143" s="177"/>
      <c r="FN143" s="177"/>
      <c r="FO143" s="177"/>
      <c r="FP143" s="177"/>
      <c r="FQ143" s="177"/>
      <c r="FR143" s="177"/>
      <c r="FS143" s="177"/>
      <c r="FT143" s="177"/>
      <c r="FU143" s="177"/>
      <c r="FV143" s="177"/>
      <c r="FW143" s="177"/>
      <c r="FX143" s="177"/>
      <c r="FY143" s="177"/>
      <c r="FZ143" s="177"/>
      <c r="GA143" s="177"/>
      <c r="GB143" s="177"/>
      <c r="GC143" s="177"/>
      <c r="GD143" s="177"/>
      <c r="GE143" s="177"/>
      <c r="GF143" s="177"/>
      <c r="GG143" s="177"/>
      <c r="GH143" s="177"/>
      <c r="GI143" s="177"/>
      <c r="GJ143" s="177"/>
      <c r="GK143" s="177"/>
      <c r="GL143" s="177"/>
      <c r="GM143" s="177"/>
      <c r="GN143" s="177"/>
      <c r="GO143" s="177"/>
      <c r="GP143" s="177"/>
      <c r="GQ143" s="177"/>
      <c r="GR143" s="177"/>
      <c r="GS143" s="177"/>
      <c r="GT143" s="177"/>
      <c r="GU143" s="177"/>
      <c r="GV143" s="177"/>
      <c r="GW143" s="177"/>
      <c r="GX143" s="177"/>
      <c r="GY143" s="177"/>
      <c r="GZ143" s="177"/>
      <c r="HA143" s="177"/>
      <c r="HB143" s="177"/>
      <c r="HC143" s="177"/>
      <c r="HD143" s="177"/>
      <c r="HE143" s="177"/>
      <c r="HF143" s="177"/>
      <c r="HG143" s="177"/>
      <c r="HH143" s="177"/>
      <c r="HI143" s="177"/>
      <c r="HJ143" s="177"/>
      <c r="HK143" s="177"/>
      <c r="HL143" s="177"/>
      <c r="HM143" s="177"/>
      <c r="HN143" s="177"/>
      <c r="HO143" s="177"/>
      <c r="HP143" s="177"/>
      <c r="HQ143" s="177"/>
      <c r="HR143" s="177"/>
      <c r="HS143" s="177"/>
      <c r="HT143" s="177"/>
      <c r="HU143" s="177"/>
      <c r="HV143" s="177"/>
      <c r="HW143" s="177"/>
      <c r="HX143" s="177"/>
      <c r="HY143" s="177"/>
      <c r="HZ143" s="177"/>
      <c r="IA143" s="177"/>
      <c r="IB143" s="177"/>
      <c r="IC143" s="177"/>
      <c r="ID143" s="177"/>
      <c r="IE143" s="177"/>
      <c r="IF143" s="177"/>
      <c r="IG143" s="177"/>
      <c r="IH143" s="177"/>
      <c r="II143" s="177"/>
      <c r="IJ143" s="177"/>
      <c r="IK143" s="177"/>
      <c r="IL143" s="177"/>
      <c r="IM143" s="177"/>
      <c r="IN143" s="177"/>
      <c r="IO143" s="177"/>
      <c r="IP143" s="177"/>
      <c r="IQ143" s="177"/>
      <c r="IR143" s="177"/>
      <c r="IS143" s="177"/>
      <c r="IT143" s="177"/>
      <c r="IU143" s="177"/>
      <c r="IV143" s="177"/>
      <c r="IW143" s="177"/>
    </row>
    <row r="144" spans="1:257" x14ac:dyDescent="0.2">
      <c r="A144" s="535" t="s">
        <v>190</v>
      </c>
      <c r="B144" s="536"/>
      <c r="C144" s="537"/>
      <c r="D144" s="537"/>
      <c r="E144" s="537"/>
      <c r="F144" s="537"/>
      <c r="G144" s="537"/>
      <c r="H144" s="9"/>
      <c r="I144" s="540"/>
      <c r="K144" s="210"/>
      <c r="L144" s="210"/>
      <c r="M144" s="210"/>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c r="CM144" s="177"/>
      <c r="CN144" s="177"/>
      <c r="CO144" s="177"/>
      <c r="CP144" s="177"/>
      <c r="CQ144" s="177"/>
      <c r="CR144" s="177"/>
      <c r="CS144" s="177"/>
      <c r="CT144" s="177"/>
      <c r="CU144" s="177"/>
      <c r="CV144" s="177"/>
      <c r="CW144" s="177"/>
      <c r="CX144" s="177"/>
      <c r="CY144" s="177"/>
      <c r="CZ144" s="177"/>
      <c r="DA144" s="177"/>
      <c r="DB144" s="177"/>
      <c r="DC144" s="177"/>
      <c r="DD144" s="177"/>
      <c r="DE144" s="177"/>
      <c r="DF144" s="177"/>
      <c r="DG144" s="177"/>
      <c r="DH144" s="177"/>
      <c r="DI144" s="177"/>
      <c r="DJ144" s="177"/>
      <c r="DK144" s="177"/>
      <c r="DL144" s="177"/>
      <c r="DM144" s="177"/>
      <c r="DN144" s="177"/>
      <c r="DO144" s="177"/>
      <c r="DP144" s="177"/>
      <c r="DQ144" s="177"/>
      <c r="DR144" s="177"/>
      <c r="DS144" s="177"/>
      <c r="DT144" s="177"/>
      <c r="DU144" s="177"/>
      <c r="DV144" s="177"/>
      <c r="DW144" s="177"/>
      <c r="DX144" s="177"/>
      <c r="DY144" s="177"/>
      <c r="DZ144" s="177"/>
      <c r="EA144" s="177"/>
      <c r="EB144" s="177"/>
      <c r="EC144" s="177"/>
      <c r="ED144" s="177"/>
      <c r="EE144" s="177"/>
      <c r="EF144" s="177"/>
      <c r="EG144" s="177"/>
      <c r="EH144" s="177"/>
      <c r="EI144" s="177"/>
      <c r="EJ144" s="177"/>
      <c r="EK144" s="177"/>
      <c r="EL144" s="177"/>
      <c r="EM144" s="177"/>
      <c r="EN144" s="177"/>
      <c r="EO144" s="177"/>
      <c r="EP144" s="177"/>
      <c r="EQ144" s="177"/>
      <c r="ER144" s="177"/>
      <c r="ES144" s="177"/>
      <c r="ET144" s="177"/>
      <c r="EU144" s="177"/>
      <c r="EV144" s="177"/>
      <c r="EW144" s="177"/>
      <c r="EX144" s="177"/>
      <c r="EY144" s="177"/>
      <c r="EZ144" s="177"/>
      <c r="FA144" s="177"/>
      <c r="FB144" s="177"/>
      <c r="FC144" s="177"/>
      <c r="FD144" s="177"/>
      <c r="FE144" s="177"/>
      <c r="FF144" s="177"/>
      <c r="FG144" s="177"/>
      <c r="FH144" s="177"/>
      <c r="FI144" s="177"/>
      <c r="FJ144" s="177"/>
      <c r="FK144" s="177"/>
      <c r="FL144" s="177"/>
      <c r="FM144" s="177"/>
      <c r="FN144" s="177"/>
      <c r="FO144" s="177"/>
      <c r="FP144" s="177"/>
      <c r="FQ144" s="177"/>
      <c r="FR144" s="177"/>
      <c r="FS144" s="177"/>
      <c r="FT144" s="177"/>
      <c r="FU144" s="177"/>
      <c r="FV144" s="177"/>
      <c r="FW144" s="177"/>
      <c r="FX144" s="177"/>
      <c r="FY144" s="177"/>
      <c r="FZ144" s="177"/>
      <c r="GA144" s="177"/>
      <c r="GB144" s="177"/>
      <c r="GC144" s="177"/>
      <c r="GD144" s="177"/>
      <c r="GE144" s="177"/>
      <c r="GF144" s="177"/>
      <c r="GG144" s="177"/>
      <c r="GH144" s="177"/>
      <c r="GI144" s="177"/>
      <c r="GJ144" s="177"/>
      <c r="GK144" s="177"/>
      <c r="GL144" s="177"/>
      <c r="GM144" s="177"/>
      <c r="GN144" s="177"/>
      <c r="GO144" s="177"/>
      <c r="GP144" s="177"/>
      <c r="GQ144" s="177"/>
      <c r="GR144" s="177"/>
      <c r="GS144" s="177"/>
      <c r="GT144" s="177"/>
      <c r="GU144" s="177"/>
      <c r="GV144" s="177"/>
      <c r="GW144" s="177"/>
      <c r="GX144" s="177"/>
      <c r="GY144" s="177"/>
      <c r="GZ144" s="177"/>
      <c r="HA144" s="177"/>
      <c r="HB144" s="177"/>
      <c r="HC144" s="177"/>
      <c r="HD144" s="177"/>
      <c r="HE144" s="177"/>
      <c r="HF144" s="177"/>
      <c r="HG144" s="177"/>
      <c r="HH144" s="177"/>
      <c r="HI144" s="177"/>
      <c r="HJ144" s="177"/>
      <c r="HK144" s="177"/>
      <c r="HL144" s="177"/>
      <c r="HM144" s="177"/>
      <c r="HN144" s="177"/>
      <c r="HO144" s="177"/>
      <c r="HP144" s="177"/>
      <c r="HQ144" s="177"/>
      <c r="HR144" s="177"/>
      <c r="HS144" s="177"/>
      <c r="HT144" s="177"/>
      <c r="HU144" s="177"/>
      <c r="HV144" s="177"/>
      <c r="HW144" s="177"/>
      <c r="HX144" s="177"/>
      <c r="HY144" s="177"/>
      <c r="HZ144" s="177"/>
      <c r="IA144" s="177"/>
      <c r="IB144" s="177"/>
      <c r="IC144" s="177"/>
      <c r="ID144" s="177"/>
      <c r="IE144" s="177"/>
      <c r="IF144" s="177"/>
      <c r="IG144" s="177"/>
      <c r="IH144" s="177"/>
      <c r="II144" s="177"/>
      <c r="IJ144" s="177"/>
      <c r="IK144" s="177"/>
      <c r="IL144" s="177"/>
      <c r="IM144" s="177"/>
      <c r="IN144" s="177"/>
      <c r="IO144" s="177"/>
      <c r="IP144" s="177"/>
      <c r="IQ144" s="177"/>
      <c r="IR144" s="177"/>
      <c r="IS144" s="177"/>
      <c r="IT144" s="177"/>
      <c r="IU144" s="177"/>
      <c r="IV144" s="177"/>
      <c r="IW144" s="177"/>
    </row>
    <row r="145" spans="1:257" x14ac:dyDescent="0.2">
      <c r="A145" s="535" t="s">
        <v>66</v>
      </c>
      <c r="B145" s="536"/>
      <c r="C145" s="537"/>
      <c r="D145" s="537"/>
      <c r="E145" s="537"/>
      <c r="F145" s="537"/>
      <c r="G145" s="537"/>
      <c r="H145" s="9"/>
      <c r="I145" s="541"/>
      <c r="K145" s="210"/>
      <c r="L145" s="210"/>
      <c r="M145" s="210"/>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c r="CM145" s="177"/>
      <c r="CN145" s="177"/>
      <c r="CO145" s="177"/>
      <c r="CP145" s="177"/>
      <c r="CQ145" s="177"/>
      <c r="CR145" s="177"/>
      <c r="CS145" s="177"/>
      <c r="CT145" s="177"/>
      <c r="CU145" s="177"/>
      <c r="CV145" s="177"/>
      <c r="CW145" s="177"/>
      <c r="CX145" s="177"/>
      <c r="CY145" s="177"/>
      <c r="CZ145" s="177"/>
      <c r="DA145" s="177"/>
      <c r="DB145" s="177"/>
      <c r="DC145" s="177"/>
      <c r="DD145" s="177"/>
      <c r="DE145" s="177"/>
      <c r="DF145" s="177"/>
      <c r="DG145" s="177"/>
      <c r="DH145" s="177"/>
      <c r="DI145" s="177"/>
      <c r="DJ145" s="177"/>
      <c r="DK145" s="177"/>
      <c r="DL145" s="177"/>
      <c r="DM145" s="177"/>
      <c r="DN145" s="177"/>
      <c r="DO145" s="177"/>
      <c r="DP145" s="177"/>
      <c r="DQ145" s="177"/>
      <c r="DR145" s="177"/>
      <c r="DS145" s="177"/>
      <c r="DT145" s="177"/>
      <c r="DU145" s="177"/>
      <c r="DV145" s="177"/>
      <c r="DW145" s="177"/>
      <c r="DX145" s="177"/>
      <c r="DY145" s="177"/>
      <c r="DZ145" s="177"/>
      <c r="EA145" s="177"/>
      <c r="EB145" s="177"/>
      <c r="EC145" s="177"/>
      <c r="ED145" s="177"/>
      <c r="EE145" s="177"/>
      <c r="EF145" s="177"/>
      <c r="EG145" s="177"/>
      <c r="EH145" s="177"/>
      <c r="EI145" s="177"/>
      <c r="EJ145" s="177"/>
      <c r="EK145" s="177"/>
      <c r="EL145" s="177"/>
      <c r="EM145" s="177"/>
      <c r="EN145" s="177"/>
      <c r="EO145" s="177"/>
      <c r="EP145" s="177"/>
      <c r="EQ145" s="177"/>
      <c r="ER145" s="177"/>
      <c r="ES145" s="177"/>
      <c r="ET145" s="177"/>
      <c r="EU145" s="177"/>
      <c r="EV145" s="177"/>
      <c r="EW145" s="177"/>
      <c r="EX145" s="177"/>
      <c r="EY145" s="177"/>
      <c r="EZ145" s="177"/>
      <c r="FA145" s="177"/>
      <c r="FB145" s="177"/>
      <c r="FC145" s="177"/>
      <c r="FD145" s="177"/>
      <c r="FE145" s="177"/>
      <c r="FF145" s="177"/>
      <c r="FG145" s="177"/>
      <c r="FH145" s="177"/>
      <c r="FI145" s="177"/>
      <c r="FJ145" s="177"/>
      <c r="FK145" s="177"/>
      <c r="FL145" s="177"/>
      <c r="FM145" s="177"/>
      <c r="FN145" s="177"/>
      <c r="FO145" s="177"/>
      <c r="FP145" s="177"/>
      <c r="FQ145" s="177"/>
      <c r="FR145" s="177"/>
      <c r="FS145" s="177"/>
      <c r="FT145" s="177"/>
      <c r="FU145" s="177"/>
      <c r="FV145" s="177"/>
      <c r="FW145" s="177"/>
      <c r="FX145" s="177"/>
      <c r="FY145" s="177"/>
      <c r="FZ145" s="177"/>
      <c r="GA145" s="177"/>
      <c r="GB145" s="177"/>
      <c r="GC145" s="177"/>
      <c r="GD145" s="177"/>
      <c r="GE145" s="177"/>
      <c r="GF145" s="177"/>
      <c r="GG145" s="177"/>
      <c r="GH145" s="177"/>
      <c r="GI145" s="177"/>
      <c r="GJ145" s="177"/>
      <c r="GK145" s="177"/>
      <c r="GL145" s="177"/>
      <c r="GM145" s="177"/>
      <c r="GN145" s="177"/>
      <c r="GO145" s="177"/>
      <c r="GP145" s="177"/>
      <c r="GQ145" s="177"/>
      <c r="GR145" s="177"/>
      <c r="GS145" s="177"/>
      <c r="GT145" s="177"/>
      <c r="GU145" s="177"/>
      <c r="GV145" s="177"/>
      <c r="GW145" s="177"/>
      <c r="GX145" s="177"/>
      <c r="GY145" s="177"/>
      <c r="GZ145" s="177"/>
      <c r="HA145" s="177"/>
      <c r="HB145" s="177"/>
      <c r="HC145" s="177"/>
      <c r="HD145" s="177"/>
      <c r="HE145" s="177"/>
      <c r="HF145" s="177"/>
      <c r="HG145" s="177"/>
      <c r="HH145" s="177"/>
      <c r="HI145" s="177"/>
      <c r="HJ145" s="177"/>
      <c r="HK145" s="177"/>
      <c r="HL145" s="177"/>
      <c r="HM145" s="177"/>
      <c r="HN145" s="177"/>
      <c r="HO145" s="177"/>
      <c r="HP145" s="177"/>
      <c r="HQ145" s="177"/>
      <c r="HR145" s="177"/>
      <c r="HS145" s="177"/>
      <c r="HT145" s="177"/>
      <c r="HU145" s="177"/>
      <c r="HV145" s="177"/>
      <c r="HW145" s="177"/>
      <c r="HX145" s="177"/>
      <c r="HY145" s="177"/>
      <c r="HZ145" s="177"/>
      <c r="IA145" s="177"/>
      <c r="IB145" s="177"/>
      <c r="IC145" s="177"/>
      <c r="ID145" s="177"/>
      <c r="IE145" s="177"/>
      <c r="IF145" s="177"/>
      <c r="IG145" s="177"/>
      <c r="IH145" s="177"/>
      <c r="II145" s="177"/>
      <c r="IJ145" s="177"/>
      <c r="IK145" s="177"/>
      <c r="IL145" s="177"/>
      <c r="IM145" s="177"/>
      <c r="IN145" s="177"/>
      <c r="IO145" s="177"/>
      <c r="IP145" s="177"/>
      <c r="IQ145" s="177"/>
      <c r="IR145" s="177"/>
      <c r="IS145" s="177"/>
      <c r="IT145" s="177"/>
      <c r="IU145" s="177"/>
      <c r="IV145" s="177"/>
      <c r="IW145" s="177"/>
    </row>
    <row r="146" spans="1:257" ht="30.6" customHeight="1" x14ac:dyDescent="0.2">
      <c r="A146" s="535" t="s">
        <v>191</v>
      </c>
      <c r="B146" s="536"/>
      <c r="C146" s="537"/>
      <c r="D146" s="537"/>
      <c r="E146" s="537"/>
      <c r="F146" s="537"/>
      <c r="G146" s="537"/>
      <c r="H146" s="537"/>
      <c r="I146" s="538"/>
      <c r="J146" s="177"/>
      <c r="K146" s="210"/>
      <c r="L146" s="210"/>
      <c r="M146" s="210"/>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c r="CM146" s="177"/>
      <c r="CN146" s="177"/>
      <c r="CO146" s="177"/>
      <c r="CP146" s="177"/>
      <c r="CQ146" s="177"/>
      <c r="CR146" s="177"/>
      <c r="CS146" s="177"/>
      <c r="CT146" s="177"/>
      <c r="CU146" s="177"/>
      <c r="CV146" s="177"/>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c r="FF146" s="177"/>
      <c r="FG146" s="177"/>
      <c r="FH146" s="177"/>
      <c r="FI146" s="177"/>
      <c r="FJ146" s="177"/>
      <c r="FK146" s="177"/>
      <c r="FL146" s="177"/>
      <c r="FM146" s="177"/>
      <c r="FN146" s="177"/>
      <c r="FO146" s="177"/>
      <c r="FP146" s="177"/>
      <c r="FQ146" s="177"/>
      <c r="FR146" s="177"/>
      <c r="FS146" s="177"/>
      <c r="FT146" s="177"/>
      <c r="FU146" s="177"/>
      <c r="FV146" s="177"/>
      <c r="FW146" s="177"/>
      <c r="FX146" s="177"/>
      <c r="FY146" s="177"/>
      <c r="FZ146" s="177"/>
      <c r="GA146" s="177"/>
      <c r="GB146" s="177"/>
      <c r="GC146" s="177"/>
      <c r="GD146" s="177"/>
      <c r="GE146" s="177"/>
      <c r="GF146" s="177"/>
      <c r="GG146" s="177"/>
      <c r="GH146" s="177"/>
      <c r="GI146" s="177"/>
      <c r="GJ146" s="177"/>
      <c r="GK146" s="177"/>
      <c r="GL146" s="177"/>
      <c r="GM146" s="177"/>
      <c r="GN146" s="177"/>
      <c r="GO146" s="177"/>
      <c r="GP146" s="177"/>
      <c r="GQ146" s="177"/>
      <c r="GR146" s="177"/>
      <c r="GS146" s="177"/>
      <c r="GT146" s="177"/>
      <c r="GU146" s="177"/>
      <c r="GV146" s="177"/>
      <c r="GW146" s="177"/>
      <c r="GX146" s="177"/>
      <c r="GY146" s="177"/>
      <c r="GZ146" s="177"/>
      <c r="HA146" s="177"/>
      <c r="HB146" s="177"/>
      <c r="HC146" s="177"/>
      <c r="HD146" s="177"/>
      <c r="HE146" s="177"/>
      <c r="HF146" s="177"/>
      <c r="HG146" s="177"/>
      <c r="HH146" s="177"/>
      <c r="HI146" s="177"/>
      <c r="HJ146" s="177"/>
      <c r="HK146" s="177"/>
      <c r="HL146" s="177"/>
      <c r="HM146" s="177"/>
      <c r="HN146" s="177"/>
      <c r="HO146" s="177"/>
      <c r="HP146" s="177"/>
      <c r="HQ146" s="177"/>
      <c r="HR146" s="177"/>
      <c r="HS146" s="177"/>
      <c r="HT146" s="177"/>
      <c r="HU146" s="177"/>
      <c r="HV146" s="177"/>
      <c r="HW146" s="177"/>
      <c r="HX146" s="177"/>
      <c r="HY146" s="177"/>
      <c r="HZ146" s="177"/>
      <c r="IA146" s="177"/>
      <c r="IB146" s="177"/>
      <c r="IC146" s="177"/>
      <c r="ID146" s="177"/>
      <c r="IE146" s="177"/>
      <c r="IF146" s="177"/>
      <c r="IG146" s="177"/>
      <c r="IH146" s="177"/>
      <c r="II146" s="177"/>
      <c r="IJ146" s="177"/>
      <c r="IK146" s="177"/>
      <c r="IL146" s="177"/>
      <c r="IM146" s="177"/>
      <c r="IN146" s="177"/>
      <c r="IO146" s="177"/>
      <c r="IP146" s="177"/>
      <c r="IQ146" s="177"/>
      <c r="IR146" s="177"/>
      <c r="IS146" s="177"/>
      <c r="IT146" s="177"/>
      <c r="IU146" s="177"/>
      <c r="IV146" s="177"/>
      <c r="IW146" s="177"/>
    </row>
    <row r="147" spans="1:257" x14ac:dyDescent="0.2">
      <c r="A147" s="535" t="s">
        <v>192</v>
      </c>
      <c r="B147" s="536"/>
      <c r="C147" s="537"/>
      <c r="D147" s="537"/>
      <c r="E147" s="537"/>
      <c r="F147" s="537"/>
      <c r="G147" s="537"/>
      <c r="H147" s="537"/>
      <c r="I147" s="538"/>
      <c r="J147" s="177"/>
      <c r="K147" s="210"/>
      <c r="L147" s="210"/>
      <c r="M147" s="210"/>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c r="CM147" s="177"/>
      <c r="CN147" s="177"/>
      <c r="CO147" s="177"/>
      <c r="CP147" s="177"/>
      <c r="CQ147" s="177"/>
      <c r="CR147" s="177"/>
      <c r="CS147" s="177"/>
      <c r="CT147" s="177"/>
      <c r="CU147" s="177"/>
      <c r="CV147" s="177"/>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177"/>
      <c r="EO147" s="177"/>
      <c r="EP147" s="177"/>
      <c r="EQ147" s="177"/>
      <c r="ER147" s="177"/>
      <c r="ES147" s="177"/>
      <c r="ET147" s="177"/>
      <c r="EU147" s="177"/>
      <c r="EV147" s="177"/>
      <c r="EW147" s="177"/>
      <c r="EX147" s="177"/>
      <c r="EY147" s="177"/>
      <c r="EZ147" s="177"/>
      <c r="FA147" s="177"/>
      <c r="FB147" s="177"/>
      <c r="FC147" s="177"/>
      <c r="FD147" s="177"/>
      <c r="FE147" s="177"/>
      <c r="FF147" s="177"/>
      <c r="FG147" s="177"/>
      <c r="FH147" s="177"/>
      <c r="FI147" s="177"/>
      <c r="FJ147" s="177"/>
      <c r="FK147" s="177"/>
      <c r="FL147" s="177"/>
      <c r="FM147" s="177"/>
      <c r="FN147" s="177"/>
      <c r="FO147" s="177"/>
      <c r="FP147" s="177"/>
      <c r="FQ147" s="177"/>
      <c r="FR147" s="177"/>
      <c r="FS147" s="177"/>
      <c r="FT147" s="177"/>
      <c r="FU147" s="177"/>
      <c r="FV147" s="177"/>
      <c r="FW147" s="177"/>
      <c r="FX147" s="177"/>
      <c r="FY147" s="177"/>
      <c r="FZ147" s="177"/>
      <c r="GA147" s="177"/>
      <c r="GB147" s="177"/>
      <c r="GC147" s="177"/>
      <c r="GD147" s="177"/>
      <c r="GE147" s="177"/>
      <c r="GF147" s="177"/>
      <c r="GG147" s="177"/>
      <c r="GH147" s="177"/>
      <c r="GI147" s="177"/>
      <c r="GJ147" s="177"/>
      <c r="GK147" s="177"/>
      <c r="GL147" s="177"/>
      <c r="GM147" s="177"/>
      <c r="GN147" s="177"/>
      <c r="GO147" s="177"/>
      <c r="GP147" s="177"/>
      <c r="GQ147" s="177"/>
      <c r="GR147" s="177"/>
      <c r="GS147" s="177"/>
      <c r="GT147" s="177"/>
      <c r="GU147" s="177"/>
      <c r="GV147" s="177"/>
      <c r="GW147" s="177"/>
      <c r="GX147" s="177"/>
      <c r="GY147" s="177"/>
      <c r="GZ147" s="177"/>
      <c r="HA147" s="177"/>
      <c r="HB147" s="177"/>
      <c r="HC147" s="177"/>
      <c r="HD147" s="177"/>
      <c r="HE147" s="177"/>
      <c r="HF147" s="177"/>
      <c r="HG147" s="177"/>
      <c r="HH147" s="177"/>
      <c r="HI147" s="177"/>
      <c r="HJ147" s="177"/>
      <c r="HK147" s="177"/>
      <c r="HL147" s="177"/>
      <c r="HM147" s="177"/>
      <c r="HN147" s="177"/>
      <c r="HO147" s="177"/>
      <c r="HP147" s="177"/>
      <c r="HQ147" s="177"/>
      <c r="HR147" s="177"/>
      <c r="HS147" s="177"/>
      <c r="HT147" s="177"/>
      <c r="HU147" s="177"/>
      <c r="HV147" s="177"/>
      <c r="HW147" s="177"/>
      <c r="HX147" s="177"/>
      <c r="HY147" s="177"/>
      <c r="HZ147" s="177"/>
      <c r="IA147" s="177"/>
      <c r="IB147" s="177"/>
      <c r="IC147" s="177"/>
      <c r="ID147" s="177"/>
      <c r="IE147" s="177"/>
      <c r="IF147" s="177"/>
      <c r="IG147" s="177"/>
      <c r="IH147" s="177"/>
      <c r="II147" s="177"/>
      <c r="IJ147" s="177"/>
      <c r="IK147" s="177"/>
      <c r="IL147" s="177"/>
      <c r="IM147" s="177"/>
      <c r="IN147" s="177"/>
      <c r="IO147" s="177"/>
      <c r="IP147" s="177"/>
      <c r="IQ147" s="177"/>
      <c r="IR147" s="177"/>
      <c r="IS147" s="177"/>
      <c r="IT147" s="177"/>
      <c r="IU147" s="177"/>
      <c r="IV147" s="177"/>
      <c r="IW147" s="177"/>
    </row>
    <row r="148" spans="1:257" x14ac:dyDescent="0.2">
      <c r="A148" s="535" t="s">
        <v>193</v>
      </c>
      <c r="B148" s="536"/>
      <c r="C148" s="537"/>
      <c r="D148" s="537"/>
      <c r="E148" s="537"/>
      <c r="F148" s="537"/>
      <c r="G148" s="537"/>
      <c r="H148" s="537"/>
      <c r="I148" s="538"/>
      <c r="J148" s="177"/>
      <c r="K148" s="210"/>
      <c r="L148" s="210"/>
      <c r="M148" s="210"/>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77"/>
      <c r="CD148" s="177"/>
      <c r="CE148" s="177"/>
      <c r="CF148" s="177"/>
      <c r="CG148" s="177"/>
      <c r="CH148" s="177"/>
      <c r="CI148" s="177"/>
      <c r="CJ148" s="177"/>
      <c r="CK148" s="177"/>
      <c r="CL148" s="177"/>
      <c r="CM148" s="177"/>
      <c r="CN148" s="177"/>
      <c r="CO148" s="177"/>
      <c r="CP148" s="177"/>
      <c r="CQ148" s="177"/>
      <c r="CR148" s="177"/>
      <c r="CS148" s="177"/>
      <c r="CT148" s="177"/>
      <c r="CU148" s="177"/>
      <c r="CV148" s="177"/>
      <c r="CW148" s="177"/>
      <c r="CX148" s="177"/>
      <c r="CY148" s="177"/>
      <c r="CZ148" s="177"/>
      <c r="DA148" s="177"/>
      <c r="DB148" s="177"/>
      <c r="DC148" s="177"/>
      <c r="DD148" s="177"/>
      <c r="DE148" s="177"/>
      <c r="DF148" s="177"/>
      <c r="DG148" s="177"/>
      <c r="DH148" s="177"/>
      <c r="DI148" s="177"/>
      <c r="DJ148" s="177"/>
      <c r="DK148" s="177"/>
      <c r="DL148" s="177"/>
      <c r="DM148" s="177"/>
      <c r="DN148" s="177"/>
      <c r="DO148" s="177"/>
      <c r="DP148" s="177"/>
      <c r="DQ148" s="177"/>
      <c r="DR148" s="177"/>
      <c r="DS148" s="177"/>
      <c r="DT148" s="177"/>
      <c r="DU148" s="177"/>
      <c r="DV148" s="177"/>
      <c r="DW148" s="177"/>
      <c r="DX148" s="177"/>
      <c r="DY148" s="177"/>
      <c r="DZ148" s="177"/>
      <c r="EA148" s="177"/>
      <c r="EB148" s="177"/>
      <c r="EC148" s="177"/>
      <c r="ED148" s="177"/>
      <c r="EE148" s="177"/>
      <c r="EF148" s="177"/>
      <c r="EG148" s="177"/>
      <c r="EH148" s="177"/>
      <c r="EI148" s="177"/>
      <c r="EJ148" s="177"/>
      <c r="EK148" s="177"/>
      <c r="EL148" s="177"/>
      <c r="EM148" s="177"/>
      <c r="EN148" s="177"/>
      <c r="EO148" s="177"/>
      <c r="EP148" s="177"/>
      <c r="EQ148" s="177"/>
      <c r="ER148" s="177"/>
      <c r="ES148" s="177"/>
      <c r="ET148" s="177"/>
      <c r="EU148" s="177"/>
      <c r="EV148" s="177"/>
      <c r="EW148" s="177"/>
      <c r="EX148" s="177"/>
      <c r="EY148" s="177"/>
      <c r="EZ148" s="177"/>
      <c r="FA148" s="177"/>
      <c r="FB148" s="177"/>
      <c r="FC148" s="177"/>
      <c r="FD148" s="177"/>
      <c r="FE148" s="177"/>
      <c r="FF148" s="177"/>
      <c r="FG148" s="177"/>
      <c r="FH148" s="177"/>
      <c r="FI148" s="177"/>
      <c r="FJ148" s="177"/>
      <c r="FK148" s="177"/>
      <c r="FL148" s="177"/>
      <c r="FM148" s="177"/>
      <c r="FN148" s="177"/>
      <c r="FO148" s="177"/>
      <c r="FP148" s="177"/>
      <c r="FQ148" s="177"/>
      <c r="FR148" s="177"/>
      <c r="FS148" s="177"/>
      <c r="FT148" s="177"/>
      <c r="FU148" s="177"/>
      <c r="FV148" s="177"/>
      <c r="FW148" s="177"/>
      <c r="FX148" s="177"/>
      <c r="FY148" s="177"/>
      <c r="FZ148" s="177"/>
      <c r="GA148" s="177"/>
      <c r="GB148" s="177"/>
      <c r="GC148" s="177"/>
      <c r="GD148" s="177"/>
      <c r="GE148" s="177"/>
      <c r="GF148" s="177"/>
      <c r="GG148" s="177"/>
      <c r="GH148" s="177"/>
      <c r="GI148" s="177"/>
      <c r="GJ148" s="177"/>
      <c r="GK148" s="177"/>
      <c r="GL148" s="177"/>
      <c r="GM148" s="177"/>
      <c r="GN148" s="177"/>
      <c r="GO148" s="177"/>
      <c r="GP148" s="177"/>
      <c r="GQ148" s="177"/>
      <c r="GR148" s="177"/>
      <c r="GS148" s="177"/>
      <c r="GT148" s="177"/>
      <c r="GU148" s="177"/>
      <c r="GV148" s="177"/>
      <c r="GW148" s="177"/>
      <c r="GX148" s="177"/>
      <c r="GY148" s="177"/>
      <c r="GZ148" s="177"/>
      <c r="HA148" s="177"/>
      <c r="HB148" s="177"/>
      <c r="HC148" s="177"/>
      <c r="HD148" s="177"/>
      <c r="HE148" s="177"/>
      <c r="HF148" s="177"/>
      <c r="HG148" s="177"/>
      <c r="HH148" s="177"/>
      <c r="HI148" s="177"/>
      <c r="HJ148" s="177"/>
      <c r="HK148" s="177"/>
      <c r="HL148" s="177"/>
      <c r="HM148" s="177"/>
      <c r="HN148" s="177"/>
      <c r="HO148" s="177"/>
      <c r="HP148" s="177"/>
      <c r="HQ148" s="177"/>
      <c r="HR148" s="177"/>
      <c r="HS148" s="177"/>
      <c r="HT148" s="177"/>
      <c r="HU148" s="177"/>
      <c r="HV148" s="177"/>
      <c r="HW148" s="177"/>
      <c r="HX148" s="177"/>
      <c r="HY148" s="177"/>
      <c r="HZ148" s="177"/>
      <c r="IA148" s="177"/>
      <c r="IB148" s="177"/>
      <c r="IC148" s="177"/>
      <c r="ID148" s="177"/>
      <c r="IE148" s="177"/>
      <c r="IF148" s="177"/>
      <c r="IG148" s="177"/>
      <c r="IH148" s="177"/>
      <c r="II148" s="177"/>
      <c r="IJ148" s="177"/>
      <c r="IK148" s="177"/>
      <c r="IL148" s="177"/>
      <c r="IM148" s="177"/>
      <c r="IN148" s="177"/>
      <c r="IO148" s="177"/>
      <c r="IP148" s="177"/>
      <c r="IQ148" s="177"/>
      <c r="IR148" s="177"/>
      <c r="IS148" s="177"/>
      <c r="IT148" s="177"/>
      <c r="IU148" s="177"/>
      <c r="IV148" s="177"/>
      <c r="IW148" s="177"/>
    </row>
    <row r="149" spans="1:257" x14ac:dyDescent="0.2">
      <c r="A149" s="639" t="s">
        <v>194</v>
      </c>
      <c r="B149" s="640"/>
      <c r="C149" s="640"/>
      <c r="D149" s="640"/>
      <c r="E149" s="640"/>
      <c r="F149" s="640"/>
      <c r="G149" s="640"/>
      <c r="H149" s="640"/>
      <c r="I149" s="641"/>
      <c r="J149" s="177"/>
      <c r="K149" s="210"/>
      <c r="L149" s="210"/>
      <c r="M149" s="210"/>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177"/>
      <c r="EO149" s="177"/>
      <c r="EP149" s="177"/>
      <c r="EQ149" s="177"/>
      <c r="ER149" s="177"/>
      <c r="ES149" s="177"/>
      <c r="ET149" s="177"/>
      <c r="EU149" s="177"/>
      <c r="EV149" s="177"/>
      <c r="EW149" s="177"/>
      <c r="EX149" s="177"/>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c r="IR149" s="177"/>
      <c r="IS149" s="177"/>
      <c r="IT149" s="177"/>
      <c r="IU149" s="177"/>
      <c r="IV149" s="177"/>
      <c r="IW149" s="177"/>
    </row>
    <row r="150" spans="1:257" x14ac:dyDescent="0.2">
      <c r="A150" s="639" t="s">
        <v>234</v>
      </c>
      <c r="B150" s="640"/>
      <c r="C150" s="640"/>
      <c r="D150" s="640"/>
      <c r="E150" s="640"/>
      <c r="F150" s="640"/>
      <c r="G150" s="640"/>
      <c r="H150" s="640"/>
      <c r="I150" s="641"/>
      <c r="J150" s="177"/>
      <c r="K150" s="210"/>
      <c r="L150" s="210"/>
      <c r="M150" s="210"/>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c r="CM150" s="177"/>
      <c r="CN150" s="177"/>
      <c r="CO150" s="177"/>
      <c r="CP150" s="177"/>
      <c r="CQ150" s="177"/>
      <c r="CR150" s="177"/>
      <c r="CS150" s="177"/>
      <c r="CT150" s="177"/>
      <c r="CU150" s="177"/>
      <c r="CV150" s="177"/>
      <c r="CW150" s="177"/>
      <c r="CX150" s="177"/>
      <c r="CY150" s="177"/>
      <c r="CZ150" s="177"/>
      <c r="DA150" s="177"/>
      <c r="DB150" s="177"/>
      <c r="DC150" s="177"/>
      <c r="DD150" s="177"/>
      <c r="DE150" s="177"/>
      <c r="DF150" s="177"/>
      <c r="DG150" s="177"/>
      <c r="DH150" s="177"/>
      <c r="DI150" s="177"/>
      <c r="DJ150" s="177"/>
      <c r="DK150" s="177"/>
      <c r="DL150" s="177"/>
      <c r="DM150" s="177"/>
      <c r="DN150" s="177"/>
      <c r="DO150" s="177"/>
      <c r="DP150" s="177"/>
      <c r="DQ150" s="177"/>
      <c r="DR150" s="177"/>
      <c r="DS150" s="177"/>
      <c r="DT150" s="177"/>
      <c r="DU150" s="177"/>
      <c r="DV150" s="177"/>
      <c r="DW150" s="177"/>
      <c r="DX150" s="177"/>
      <c r="DY150" s="177"/>
      <c r="DZ150" s="177"/>
      <c r="EA150" s="177"/>
      <c r="EB150" s="177"/>
      <c r="EC150" s="177"/>
      <c r="ED150" s="177"/>
      <c r="EE150" s="177"/>
      <c r="EF150" s="177"/>
      <c r="EG150" s="177"/>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c r="IR150" s="177"/>
      <c r="IS150" s="177"/>
      <c r="IT150" s="177"/>
      <c r="IU150" s="177"/>
      <c r="IV150" s="177"/>
      <c r="IW150" s="177"/>
    </row>
    <row r="151" spans="1:257" ht="16.5" thickBot="1" x14ac:dyDescent="0.25">
      <c r="A151" s="636" t="s">
        <v>39</v>
      </c>
      <c r="B151" s="637"/>
      <c r="C151" s="637"/>
      <c r="D151" s="637"/>
      <c r="E151" s="637"/>
      <c r="F151" s="637"/>
      <c r="G151" s="637"/>
      <c r="H151" s="637"/>
      <c r="I151" s="638"/>
      <c r="K151" s="210"/>
      <c r="L151" s="210"/>
      <c r="M151" s="210"/>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7"/>
      <c r="CB151" s="177"/>
      <c r="CC151" s="177"/>
      <c r="CD151" s="177"/>
      <c r="CE151" s="177"/>
      <c r="CF151" s="177"/>
      <c r="CG151" s="177"/>
      <c r="CH151" s="177"/>
      <c r="CI151" s="177"/>
      <c r="CJ151" s="177"/>
      <c r="CK151" s="177"/>
      <c r="CL151" s="177"/>
      <c r="CM151" s="177"/>
      <c r="CN151" s="177"/>
      <c r="CO151" s="177"/>
      <c r="CP151" s="177"/>
      <c r="CQ151" s="177"/>
      <c r="CR151" s="177"/>
      <c r="CS151" s="177"/>
      <c r="CT151" s="177"/>
      <c r="CU151" s="177"/>
      <c r="CV151" s="177"/>
      <c r="CW151" s="177"/>
      <c r="CX151" s="177"/>
      <c r="CY151" s="177"/>
      <c r="CZ151" s="177"/>
      <c r="DA151" s="177"/>
      <c r="DB151" s="177"/>
      <c r="DC151" s="177"/>
      <c r="DD151" s="177"/>
      <c r="DE151" s="177"/>
      <c r="DF151" s="177"/>
      <c r="DG151" s="177"/>
      <c r="DH151" s="177"/>
      <c r="DI151" s="177"/>
      <c r="DJ151" s="177"/>
      <c r="DK151" s="177"/>
      <c r="DL151" s="177"/>
      <c r="DM151" s="177"/>
      <c r="DN151" s="177"/>
      <c r="DO151" s="177"/>
      <c r="DP151" s="177"/>
      <c r="DQ151" s="177"/>
      <c r="DR151" s="177"/>
      <c r="DS151" s="177"/>
      <c r="DT151" s="177"/>
      <c r="DU151" s="177"/>
      <c r="DV151" s="177"/>
      <c r="DW151" s="177"/>
      <c r="DX151" s="177"/>
      <c r="DY151" s="177"/>
      <c r="DZ151" s="177"/>
      <c r="EA151" s="177"/>
      <c r="EB151" s="177"/>
      <c r="EC151" s="177"/>
      <c r="ED151" s="177"/>
      <c r="EE151" s="177"/>
      <c r="EF151" s="177"/>
      <c r="EG151" s="177"/>
      <c r="EH151" s="177"/>
      <c r="EI151" s="177"/>
      <c r="EJ151" s="177"/>
      <c r="EK151" s="177"/>
      <c r="EL151" s="177"/>
      <c r="EM151" s="177"/>
      <c r="EN151" s="177"/>
      <c r="EO151" s="177"/>
      <c r="EP151" s="177"/>
      <c r="EQ151" s="177"/>
      <c r="ER151" s="177"/>
      <c r="ES151" s="177"/>
      <c r="ET151" s="177"/>
      <c r="EU151" s="177"/>
      <c r="EV151" s="177"/>
      <c r="EW151" s="177"/>
      <c r="EX151" s="177"/>
      <c r="EY151" s="177"/>
      <c r="EZ151" s="177"/>
      <c r="FA151" s="177"/>
      <c r="FB151" s="177"/>
      <c r="FC151" s="177"/>
      <c r="FD151" s="177"/>
      <c r="FE151" s="177"/>
      <c r="FF151" s="177"/>
      <c r="FG151" s="177"/>
      <c r="FH151" s="177"/>
      <c r="FI151" s="177"/>
      <c r="FJ151" s="177"/>
      <c r="FK151" s="177"/>
      <c r="FL151" s="177"/>
      <c r="FM151" s="177"/>
      <c r="FN151" s="177"/>
      <c r="FO151" s="177"/>
      <c r="FP151" s="177"/>
      <c r="FQ151" s="177"/>
      <c r="FR151" s="177"/>
      <c r="FS151" s="177"/>
      <c r="FT151" s="177"/>
      <c r="FU151" s="177"/>
      <c r="FV151" s="177"/>
      <c r="FW151" s="177"/>
      <c r="FX151" s="177"/>
      <c r="FY151" s="177"/>
      <c r="FZ151" s="177"/>
      <c r="GA151" s="177"/>
      <c r="GB151" s="177"/>
      <c r="GC151" s="177"/>
      <c r="GD151" s="177"/>
      <c r="GE151" s="177"/>
      <c r="GF151" s="177"/>
      <c r="GG151" s="177"/>
      <c r="GH151" s="177"/>
      <c r="GI151" s="177"/>
      <c r="GJ151" s="177"/>
      <c r="GK151" s="177"/>
      <c r="GL151" s="177"/>
      <c r="GM151" s="177"/>
      <c r="GN151" s="177"/>
      <c r="GO151" s="177"/>
      <c r="GP151" s="177"/>
      <c r="GQ151" s="177"/>
      <c r="GR151" s="177"/>
      <c r="GS151" s="177"/>
      <c r="GT151" s="177"/>
      <c r="GU151" s="177"/>
      <c r="GV151" s="177"/>
      <c r="GW151" s="177"/>
      <c r="GX151" s="177"/>
      <c r="GY151" s="177"/>
      <c r="GZ151" s="177"/>
      <c r="HA151" s="177"/>
      <c r="HB151" s="177"/>
      <c r="HC151" s="177"/>
      <c r="HD151" s="177"/>
      <c r="HE151" s="177"/>
      <c r="HF151" s="177"/>
      <c r="HG151" s="177"/>
      <c r="HH151" s="177"/>
      <c r="HI151" s="177"/>
      <c r="HJ151" s="177"/>
      <c r="HK151" s="177"/>
      <c r="HL151" s="177"/>
      <c r="HM151" s="177"/>
      <c r="HN151" s="177"/>
      <c r="HO151" s="177"/>
      <c r="HP151" s="177"/>
      <c r="HQ151" s="177"/>
      <c r="HR151" s="177"/>
      <c r="HS151" s="177"/>
      <c r="HT151" s="177"/>
      <c r="HU151" s="177"/>
      <c r="HV151" s="177"/>
      <c r="HW151" s="177"/>
      <c r="HX151" s="177"/>
      <c r="HY151" s="177"/>
      <c r="HZ151" s="177"/>
      <c r="IA151" s="177"/>
      <c r="IB151" s="177"/>
      <c r="IC151" s="177"/>
      <c r="ID151" s="177"/>
      <c r="IE151" s="177"/>
      <c r="IF151" s="177"/>
      <c r="IG151" s="177"/>
      <c r="IH151" s="177"/>
      <c r="II151" s="177"/>
      <c r="IJ151" s="177"/>
      <c r="IK151" s="177"/>
      <c r="IL151" s="177"/>
      <c r="IM151" s="177"/>
      <c r="IN151" s="177"/>
      <c r="IO151" s="177"/>
      <c r="IP151" s="177"/>
      <c r="IQ151" s="177"/>
      <c r="IR151" s="177"/>
      <c r="IS151" s="177"/>
      <c r="IT151" s="177"/>
      <c r="IU151" s="177"/>
      <c r="IV151" s="177"/>
      <c r="IW151" s="177"/>
    </row>
    <row r="152" spans="1:257" ht="16.5" thickBot="1" x14ac:dyDescent="0.25">
      <c r="C152" s="233"/>
      <c r="D152" s="233"/>
      <c r="E152" s="233"/>
      <c r="F152" s="233"/>
      <c r="G152" s="233"/>
      <c r="H152" s="233"/>
      <c r="I152" s="233"/>
      <c r="J152" s="177"/>
      <c r="K152" s="210"/>
      <c r="L152" s="210"/>
      <c r="M152" s="210"/>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c r="CM152" s="177"/>
      <c r="CN152" s="177"/>
      <c r="CO152" s="177"/>
      <c r="CP152" s="177"/>
      <c r="CQ152" s="177"/>
      <c r="CR152" s="177"/>
      <c r="CS152" s="177"/>
      <c r="CT152" s="177"/>
      <c r="CU152" s="177"/>
      <c r="CV152" s="177"/>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c r="DS152" s="177"/>
      <c r="DT152" s="177"/>
      <c r="DU152" s="177"/>
      <c r="DV152" s="177"/>
      <c r="DW152" s="177"/>
      <c r="DX152" s="177"/>
      <c r="DY152" s="177"/>
      <c r="DZ152" s="177"/>
      <c r="EA152" s="177"/>
      <c r="EB152" s="177"/>
      <c r="EC152" s="177"/>
      <c r="ED152" s="177"/>
      <c r="EE152" s="177"/>
      <c r="EF152" s="177"/>
      <c r="EG152" s="177"/>
      <c r="EH152" s="177"/>
      <c r="EI152" s="177"/>
      <c r="EJ152" s="177"/>
      <c r="EK152" s="177"/>
      <c r="EL152" s="177"/>
      <c r="EM152" s="177"/>
      <c r="EN152" s="177"/>
      <c r="EO152" s="177"/>
      <c r="EP152" s="177"/>
      <c r="EQ152" s="177"/>
      <c r="ER152" s="177"/>
      <c r="ES152" s="177"/>
      <c r="ET152" s="177"/>
      <c r="EU152" s="177"/>
      <c r="EV152" s="177"/>
      <c r="EW152" s="177"/>
      <c r="EX152" s="177"/>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77"/>
      <c r="FY152" s="177"/>
      <c r="FZ152" s="177"/>
      <c r="GA152" s="177"/>
      <c r="GB152" s="177"/>
      <c r="GC152" s="177"/>
      <c r="GD152" s="177"/>
      <c r="GE152" s="177"/>
      <c r="GF152" s="177"/>
      <c r="GG152" s="177"/>
      <c r="GH152" s="177"/>
      <c r="GI152" s="177"/>
      <c r="GJ152" s="177"/>
      <c r="GK152" s="177"/>
      <c r="GL152" s="177"/>
      <c r="GM152" s="177"/>
      <c r="GN152" s="177"/>
      <c r="GO152" s="177"/>
      <c r="GP152" s="177"/>
      <c r="GQ152" s="177"/>
      <c r="GR152" s="177"/>
      <c r="GS152" s="177"/>
      <c r="GT152" s="177"/>
      <c r="GU152" s="177"/>
      <c r="GV152" s="177"/>
      <c r="GW152" s="177"/>
      <c r="GX152" s="177"/>
      <c r="GY152" s="177"/>
      <c r="GZ152" s="177"/>
      <c r="HA152" s="177"/>
      <c r="HB152" s="177"/>
      <c r="HC152" s="177"/>
      <c r="HD152" s="177"/>
      <c r="HE152" s="177"/>
      <c r="HF152" s="177"/>
      <c r="HG152" s="177"/>
      <c r="HH152" s="177"/>
      <c r="HI152" s="177"/>
      <c r="HJ152" s="177"/>
      <c r="HK152" s="177"/>
      <c r="HL152" s="177"/>
      <c r="HM152" s="177"/>
      <c r="HN152" s="177"/>
      <c r="HO152" s="177"/>
      <c r="HP152" s="177"/>
      <c r="HQ152" s="177"/>
      <c r="HR152" s="177"/>
      <c r="HS152" s="177"/>
      <c r="HT152" s="177"/>
      <c r="HU152" s="177"/>
      <c r="HV152" s="177"/>
      <c r="HW152" s="177"/>
      <c r="HX152" s="177"/>
      <c r="HY152" s="177"/>
      <c r="HZ152" s="177"/>
      <c r="IA152" s="177"/>
      <c r="IB152" s="177"/>
      <c r="IC152" s="177"/>
      <c r="ID152" s="177"/>
      <c r="IE152" s="177"/>
      <c r="IF152" s="177"/>
      <c r="IG152" s="177"/>
      <c r="IH152" s="177"/>
      <c r="II152" s="177"/>
      <c r="IJ152" s="177"/>
      <c r="IK152" s="177"/>
      <c r="IL152" s="177"/>
      <c r="IM152" s="177"/>
      <c r="IN152" s="177"/>
      <c r="IO152" s="177"/>
      <c r="IP152" s="177"/>
      <c r="IQ152" s="177"/>
      <c r="IR152" s="177"/>
      <c r="IS152" s="177"/>
      <c r="IT152" s="177"/>
      <c r="IU152" s="177"/>
      <c r="IV152" s="177"/>
      <c r="IW152" s="177"/>
    </row>
    <row r="153" spans="1:257" ht="18" x14ac:dyDescent="0.2">
      <c r="A153" s="624" t="s">
        <v>26</v>
      </c>
      <c r="B153" s="625"/>
      <c r="C153" s="625"/>
      <c r="D153" s="625"/>
      <c r="E153" s="625"/>
      <c r="F153" s="625"/>
      <c r="G153" s="182" t="s">
        <v>52</v>
      </c>
      <c r="H153" s="224"/>
      <c r="I153" s="183">
        <f>SUM(I155:I184)</f>
        <v>0</v>
      </c>
      <c r="J153" s="177"/>
      <c r="K153" s="228"/>
      <c r="L153" s="228"/>
      <c r="M153" s="234"/>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T153" s="177"/>
      <c r="CU153" s="177"/>
      <c r="CV153" s="177"/>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177"/>
      <c r="EO153" s="177"/>
      <c r="EP153" s="177"/>
      <c r="EQ153" s="177"/>
      <c r="ER153" s="177"/>
      <c r="ES153" s="177"/>
      <c r="ET153" s="177"/>
      <c r="EU153" s="177"/>
      <c r="EV153" s="177"/>
      <c r="EW153" s="177"/>
      <c r="EX153" s="177"/>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c r="IS153" s="177"/>
      <c r="IT153" s="177"/>
      <c r="IU153" s="177"/>
      <c r="IV153" s="177"/>
      <c r="IW153" s="177"/>
    </row>
    <row r="154" spans="1:257" ht="46.35" customHeight="1" x14ac:dyDescent="0.2">
      <c r="A154" s="550" t="s">
        <v>200</v>
      </c>
      <c r="B154" s="551"/>
      <c r="C154" s="551"/>
      <c r="D154" s="551"/>
      <c r="E154" s="551"/>
      <c r="F154" s="551"/>
      <c r="G154" s="551"/>
      <c r="H154" s="551"/>
      <c r="I154" s="629"/>
      <c r="K154" s="228"/>
      <c r="L154" s="228"/>
      <c r="M154" s="210"/>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c r="CM154" s="177"/>
      <c r="CN154" s="177"/>
      <c r="CO154" s="177"/>
      <c r="CP154" s="177"/>
      <c r="CQ154" s="177"/>
      <c r="CR154" s="177"/>
      <c r="CS154" s="177"/>
      <c r="CT154" s="177"/>
      <c r="CU154" s="177"/>
      <c r="CV154" s="177"/>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c r="DS154" s="177"/>
      <c r="DT154" s="177"/>
      <c r="DU154" s="177"/>
      <c r="DV154" s="177"/>
      <c r="DW154" s="177"/>
      <c r="DX154" s="177"/>
      <c r="DY154" s="177"/>
      <c r="DZ154" s="177"/>
      <c r="EA154" s="177"/>
      <c r="EB154" s="177"/>
      <c r="EC154" s="177"/>
      <c r="ED154" s="177"/>
      <c r="EE154" s="177"/>
      <c r="EF154" s="177"/>
      <c r="EG154" s="177"/>
      <c r="EH154" s="177"/>
      <c r="EI154" s="177"/>
      <c r="EJ154" s="177"/>
      <c r="EK154" s="177"/>
      <c r="EL154" s="177"/>
      <c r="EM154" s="177"/>
      <c r="EN154" s="177"/>
      <c r="EO154" s="177"/>
      <c r="EP154" s="177"/>
      <c r="EQ154" s="177"/>
      <c r="ER154" s="177"/>
      <c r="ES154" s="177"/>
      <c r="ET154" s="177"/>
      <c r="EU154" s="177"/>
      <c r="EV154" s="177"/>
      <c r="EW154" s="177"/>
      <c r="EX154" s="177"/>
      <c r="EY154" s="177"/>
      <c r="EZ154" s="177"/>
      <c r="FA154" s="177"/>
      <c r="FB154" s="177"/>
      <c r="FC154" s="177"/>
      <c r="FD154" s="177"/>
      <c r="FE154" s="177"/>
      <c r="FF154" s="177"/>
      <c r="FG154" s="177"/>
      <c r="FH154" s="177"/>
      <c r="FI154" s="177"/>
      <c r="FJ154" s="177"/>
      <c r="FK154" s="177"/>
      <c r="FL154" s="177"/>
      <c r="FM154" s="177"/>
      <c r="FN154" s="177"/>
      <c r="FO154" s="177"/>
      <c r="FP154" s="177"/>
      <c r="FQ154" s="177"/>
      <c r="FR154" s="177"/>
      <c r="FS154" s="177"/>
      <c r="FT154" s="177"/>
      <c r="FU154" s="177"/>
      <c r="FV154" s="177"/>
      <c r="FW154" s="177"/>
      <c r="FX154" s="177"/>
      <c r="FY154" s="177"/>
      <c r="FZ154" s="177"/>
      <c r="GA154" s="177"/>
      <c r="GB154" s="177"/>
      <c r="GC154" s="177"/>
      <c r="GD154" s="177"/>
      <c r="GE154" s="177"/>
      <c r="GF154" s="177"/>
      <c r="GG154" s="177"/>
      <c r="GH154" s="177"/>
      <c r="GI154" s="177"/>
      <c r="GJ154" s="177"/>
      <c r="GK154" s="177"/>
      <c r="GL154" s="177"/>
      <c r="GM154" s="177"/>
      <c r="GN154" s="177"/>
      <c r="GO154" s="177"/>
      <c r="GP154" s="177"/>
      <c r="GQ154" s="177"/>
      <c r="GR154" s="177"/>
      <c r="GS154" s="177"/>
      <c r="GT154" s="177"/>
      <c r="GU154" s="177"/>
      <c r="GV154" s="177"/>
      <c r="GW154" s="177"/>
      <c r="GX154" s="177"/>
      <c r="GY154" s="177"/>
      <c r="GZ154" s="177"/>
      <c r="HA154" s="177"/>
      <c r="HB154" s="177"/>
      <c r="HC154" s="177"/>
      <c r="HD154" s="177"/>
      <c r="HE154" s="177"/>
      <c r="HF154" s="177"/>
      <c r="HG154" s="177"/>
      <c r="HH154" s="177"/>
      <c r="HI154" s="177"/>
      <c r="HJ154" s="177"/>
      <c r="HK154" s="177"/>
      <c r="HL154" s="177"/>
      <c r="HM154" s="177"/>
      <c r="HN154" s="177"/>
      <c r="HO154" s="177"/>
      <c r="HP154" s="177"/>
      <c r="HQ154" s="177"/>
      <c r="HR154" s="177"/>
      <c r="HS154" s="177"/>
      <c r="HT154" s="177"/>
      <c r="HU154" s="177"/>
      <c r="HV154" s="177"/>
      <c r="HW154" s="177"/>
      <c r="HX154" s="177"/>
      <c r="HY154" s="177"/>
      <c r="HZ154" s="177"/>
      <c r="IA154" s="177"/>
      <c r="IB154" s="177"/>
      <c r="IC154" s="177"/>
      <c r="ID154" s="177"/>
      <c r="IE154" s="177"/>
      <c r="IF154" s="177"/>
      <c r="IG154" s="177"/>
      <c r="IH154" s="177"/>
      <c r="II154" s="177"/>
      <c r="IJ154" s="177"/>
      <c r="IK154" s="177"/>
      <c r="IL154" s="177"/>
      <c r="IM154" s="177"/>
      <c r="IN154" s="177"/>
      <c r="IO154" s="177"/>
      <c r="IP154" s="177"/>
      <c r="IQ154" s="177"/>
      <c r="IR154" s="177"/>
      <c r="IS154" s="177"/>
      <c r="IT154" s="177"/>
      <c r="IU154" s="177"/>
      <c r="IV154" s="177"/>
      <c r="IW154" s="177"/>
    </row>
    <row r="155" spans="1:257" x14ac:dyDescent="0.2">
      <c r="A155" s="542"/>
      <c r="B155" s="544"/>
      <c r="C155" s="543"/>
      <c r="D155" s="543"/>
      <c r="E155" s="543"/>
      <c r="F155" s="543"/>
      <c r="G155" s="543"/>
      <c r="H155" s="10"/>
      <c r="I155" s="173">
        <v>0</v>
      </c>
      <c r="J155" s="177"/>
      <c r="K155" s="228"/>
      <c r="L155" s="228"/>
      <c r="M155" s="210"/>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77"/>
      <c r="CO155" s="177"/>
      <c r="CP155" s="177"/>
      <c r="CQ155" s="177"/>
      <c r="CR155" s="177"/>
      <c r="CS155" s="177"/>
      <c r="CT155" s="177"/>
      <c r="CU155" s="177"/>
      <c r="CV155" s="177"/>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177"/>
      <c r="EO155" s="177"/>
      <c r="EP155" s="177"/>
      <c r="EQ155" s="177"/>
      <c r="ER155" s="177"/>
      <c r="ES155" s="177"/>
      <c r="ET155" s="177"/>
      <c r="EU155" s="17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c r="IS155" s="177"/>
      <c r="IT155" s="177"/>
      <c r="IU155" s="177"/>
      <c r="IV155" s="177"/>
      <c r="IW155" s="177"/>
    </row>
    <row r="156" spans="1:257" x14ac:dyDescent="0.2">
      <c r="A156" s="542"/>
      <c r="B156" s="544"/>
      <c r="C156" s="543"/>
      <c r="D156" s="543"/>
      <c r="E156" s="543"/>
      <c r="F156" s="543"/>
      <c r="G156" s="543"/>
      <c r="H156" s="10"/>
      <c r="I156" s="173">
        <v>0</v>
      </c>
      <c r="J156" s="177"/>
      <c r="K156" s="228"/>
      <c r="L156" s="210"/>
      <c r="M156" s="210"/>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177"/>
      <c r="CK156" s="177"/>
      <c r="CL156" s="177"/>
      <c r="CM156" s="177"/>
      <c r="CN156" s="177"/>
      <c r="CO156" s="177"/>
      <c r="CP156" s="177"/>
      <c r="CQ156" s="177"/>
      <c r="CR156" s="177"/>
      <c r="CS156" s="177"/>
      <c r="CT156" s="177"/>
      <c r="CU156" s="177"/>
      <c r="CV156" s="177"/>
      <c r="CW156" s="177"/>
      <c r="CX156" s="177"/>
      <c r="CY156" s="177"/>
      <c r="CZ156" s="177"/>
      <c r="DA156" s="177"/>
      <c r="DB156" s="177"/>
      <c r="DC156" s="177"/>
      <c r="DD156" s="177"/>
      <c r="DE156" s="177"/>
      <c r="DF156" s="177"/>
      <c r="DG156" s="177"/>
      <c r="DH156" s="177"/>
      <c r="DI156" s="177"/>
      <c r="DJ156" s="177"/>
      <c r="DK156" s="177"/>
      <c r="DL156" s="177"/>
      <c r="DM156" s="177"/>
      <c r="DN156" s="177"/>
      <c r="DO156" s="177"/>
      <c r="DP156" s="177"/>
      <c r="DQ156" s="177"/>
      <c r="DR156" s="177"/>
      <c r="DS156" s="177"/>
      <c r="DT156" s="177"/>
      <c r="DU156" s="177"/>
      <c r="DV156" s="177"/>
      <c r="DW156" s="177"/>
      <c r="DX156" s="177"/>
      <c r="DY156" s="177"/>
      <c r="DZ156" s="177"/>
      <c r="EA156" s="177"/>
      <c r="EB156" s="177"/>
      <c r="EC156" s="177"/>
      <c r="ED156" s="177"/>
      <c r="EE156" s="177"/>
      <c r="EF156" s="177"/>
      <c r="EG156" s="177"/>
      <c r="EH156" s="177"/>
      <c r="EI156" s="177"/>
      <c r="EJ156" s="177"/>
      <c r="EK156" s="177"/>
      <c r="EL156" s="177"/>
      <c r="EM156" s="177"/>
      <c r="EN156" s="177"/>
      <c r="EO156" s="177"/>
      <c r="EP156" s="177"/>
      <c r="EQ156" s="177"/>
      <c r="ER156" s="177"/>
      <c r="ES156" s="177"/>
      <c r="ET156" s="177"/>
      <c r="EU156" s="177"/>
      <c r="EV156" s="177"/>
      <c r="EW156" s="177"/>
      <c r="EX156" s="177"/>
      <c r="EY156" s="177"/>
      <c r="EZ156" s="177"/>
      <c r="FA156" s="177"/>
      <c r="FB156" s="177"/>
      <c r="FC156" s="177"/>
      <c r="FD156" s="177"/>
      <c r="FE156" s="177"/>
      <c r="FF156" s="177"/>
      <c r="FG156" s="177"/>
      <c r="FH156" s="177"/>
      <c r="FI156" s="177"/>
      <c r="FJ156" s="177"/>
      <c r="FK156" s="177"/>
      <c r="FL156" s="177"/>
      <c r="FM156" s="177"/>
      <c r="FN156" s="177"/>
      <c r="FO156" s="177"/>
      <c r="FP156" s="177"/>
      <c r="FQ156" s="177"/>
      <c r="FR156" s="177"/>
      <c r="FS156" s="177"/>
      <c r="FT156" s="177"/>
      <c r="FU156" s="177"/>
      <c r="FV156" s="177"/>
      <c r="FW156" s="177"/>
      <c r="FX156" s="177"/>
      <c r="FY156" s="177"/>
      <c r="FZ156" s="177"/>
      <c r="GA156" s="177"/>
      <c r="GB156" s="177"/>
      <c r="GC156" s="177"/>
      <c r="GD156" s="177"/>
      <c r="GE156" s="177"/>
      <c r="GF156" s="177"/>
      <c r="GG156" s="177"/>
      <c r="GH156" s="177"/>
      <c r="GI156" s="177"/>
      <c r="GJ156" s="177"/>
      <c r="GK156" s="177"/>
      <c r="GL156" s="177"/>
      <c r="GM156" s="177"/>
      <c r="GN156" s="177"/>
      <c r="GO156" s="177"/>
      <c r="GP156" s="177"/>
      <c r="GQ156" s="177"/>
      <c r="GR156" s="177"/>
      <c r="GS156" s="177"/>
      <c r="GT156" s="177"/>
      <c r="GU156" s="177"/>
      <c r="GV156" s="177"/>
      <c r="GW156" s="177"/>
      <c r="GX156" s="177"/>
      <c r="GY156" s="177"/>
      <c r="GZ156" s="177"/>
      <c r="HA156" s="177"/>
      <c r="HB156" s="177"/>
      <c r="HC156" s="177"/>
      <c r="HD156" s="177"/>
      <c r="HE156" s="177"/>
      <c r="HF156" s="177"/>
      <c r="HG156" s="177"/>
      <c r="HH156" s="177"/>
      <c r="HI156" s="177"/>
      <c r="HJ156" s="177"/>
      <c r="HK156" s="177"/>
      <c r="HL156" s="177"/>
      <c r="HM156" s="177"/>
      <c r="HN156" s="177"/>
      <c r="HO156" s="177"/>
      <c r="HP156" s="177"/>
      <c r="HQ156" s="177"/>
      <c r="HR156" s="177"/>
      <c r="HS156" s="177"/>
      <c r="HT156" s="177"/>
      <c r="HU156" s="177"/>
      <c r="HV156" s="177"/>
      <c r="HW156" s="177"/>
      <c r="HX156" s="177"/>
      <c r="HY156" s="177"/>
      <c r="HZ156" s="177"/>
      <c r="IA156" s="177"/>
      <c r="IB156" s="177"/>
      <c r="IC156" s="177"/>
      <c r="ID156" s="177"/>
      <c r="IE156" s="177"/>
      <c r="IF156" s="177"/>
      <c r="IG156" s="177"/>
      <c r="IH156" s="177"/>
      <c r="II156" s="177"/>
      <c r="IJ156" s="177"/>
      <c r="IK156" s="177"/>
      <c r="IL156" s="177"/>
      <c r="IM156" s="177"/>
      <c r="IN156" s="177"/>
      <c r="IO156" s="177"/>
      <c r="IP156" s="177"/>
      <c r="IQ156" s="177"/>
      <c r="IR156" s="177"/>
      <c r="IS156" s="177"/>
      <c r="IT156" s="177"/>
      <c r="IU156" s="177"/>
      <c r="IV156" s="177"/>
      <c r="IW156" s="177"/>
    </row>
    <row r="157" spans="1:257" x14ac:dyDescent="0.2">
      <c r="A157" s="542"/>
      <c r="B157" s="544"/>
      <c r="C157" s="543"/>
      <c r="D157" s="543"/>
      <c r="E157" s="543"/>
      <c r="F157" s="543"/>
      <c r="G157" s="543"/>
      <c r="H157" s="10"/>
      <c r="I157" s="173">
        <v>0</v>
      </c>
      <c r="J157" s="177"/>
      <c r="K157" s="228"/>
      <c r="L157" s="210"/>
      <c r="M157" s="210"/>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7"/>
      <c r="CT157" s="177"/>
      <c r="CU157" s="177"/>
      <c r="CV157" s="177"/>
      <c r="CW157" s="177"/>
      <c r="CX157" s="177"/>
      <c r="CY157" s="177"/>
      <c r="CZ157" s="177"/>
      <c r="DA157" s="177"/>
      <c r="DB157" s="177"/>
      <c r="DC157" s="177"/>
      <c r="DD157" s="177"/>
      <c r="DE157" s="177"/>
      <c r="DF157" s="177"/>
      <c r="DG157" s="177"/>
      <c r="DH157" s="177"/>
      <c r="DI157" s="177"/>
      <c r="DJ157" s="177"/>
      <c r="DK157" s="177"/>
      <c r="DL157" s="177"/>
      <c r="DM157" s="177"/>
      <c r="DN157" s="177"/>
      <c r="DO157" s="177"/>
      <c r="DP157" s="177"/>
      <c r="DQ157" s="177"/>
      <c r="DR157" s="177"/>
      <c r="DS157" s="177"/>
      <c r="DT157" s="177"/>
      <c r="DU157" s="177"/>
      <c r="DV157" s="177"/>
      <c r="DW157" s="177"/>
      <c r="DX157" s="177"/>
      <c r="DY157" s="177"/>
      <c r="DZ157" s="177"/>
      <c r="EA157" s="177"/>
      <c r="EB157" s="177"/>
      <c r="EC157" s="177"/>
      <c r="ED157" s="177"/>
      <c r="EE157" s="177"/>
      <c r="EF157" s="177"/>
      <c r="EG157" s="177"/>
      <c r="EH157" s="177"/>
      <c r="EI157" s="177"/>
      <c r="EJ157" s="177"/>
      <c r="EK157" s="177"/>
      <c r="EL157" s="177"/>
      <c r="EM157" s="177"/>
      <c r="EN157" s="177"/>
      <c r="EO157" s="177"/>
      <c r="EP157" s="177"/>
      <c r="EQ157" s="177"/>
      <c r="ER157" s="177"/>
      <c r="ES157" s="177"/>
      <c r="ET157" s="177"/>
      <c r="EU157" s="177"/>
      <c r="EV157" s="177"/>
      <c r="EW157" s="177"/>
      <c r="EX157" s="177"/>
      <c r="EY157" s="177"/>
      <c r="EZ157" s="177"/>
      <c r="FA157" s="177"/>
      <c r="FB157" s="177"/>
      <c r="FC157" s="177"/>
      <c r="FD157" s="177"/>
      <c r="FE157" s="177"/>
      <c r="FF157" s="177"/>
      <c r="FG157" s="177"/>
      <c r="FH157" s="177"/>
      <c r="FI157" s="177"/>
      <c r="FJ157" s="177"/>
      <c r="FK157" s="177"/>
      <c r="FL157" s="177"/>
      <c r="FM157" s="177"/>
      <c r="FN157" s="177"/>
      <c r="FO157" s="177"/>
      <c r="FP157" s="177"/>
      <c r="FQ157" s="177"/>
      <c r="FR157" s="177"/>
      <c r="FS157" s="177"/>
      <c r="FT157" s="177"/>
      <c r="FU157" s="177"/>
      <c r="FV157" s="177"/>
      <c r="FW157" s="177"/>
      <c r="FX157" s="177"/>
      <c r="FY157" s="177"/>
      <c r="FZ157" s="177"/>
      <c r="GA157" s="177"/>
      <c r="GB157" s="177"/>
      <c r="GC157" s="177"/>
      <c r="GD157" s="177"/>
      <c r="GE157" s="177"/>
      <c r="GF157" s="177"/>
      <c r="GG157" s="177"/>
      <c r="GH157" s="177"/>
      <c r="GI157" s="177"/>
      <c r="GJ157" s="177"/>
      <c r="GK157" s="177"/>
      <c r="GL157" s="177"/>
      <c r="GM157" s="177"/>
      <c r="GN157" s="177"/>
      <c r="GO157" s="177"/>
      <c r="GP157" s="177"/>
      <c r="GQ157" s="177"/>
      <c r="GR157" s="177"/>
      <c r="GS157" s="177"/>
      <c r="GT157" s="177"/>
      <c r="GU157" s="177"/>
      <c r="GV157" s="177"/>
      <c r="GW157" s="177"/>
      <c r="GX157" s="177"/>
      <c r="GY157" s="177"/>
      <c r="GZ157" s="177"/>
      <c r="HA157" s="177"/>
      <c r="HB157" s="177"/>
      <c r="HC157" s="177"/>
      <c r="HD157" s="177"/>
      <c r="HE157" s="177"/>
      <c r="HF157" s="177"/>
      <c r="HG157" s="177"/>
      <c r="HH157" s="177"/>
      <c r="HI157" s="177"/>
      <c r="HJ157" s="177"/>
      <c r="HK157" s="177"/>
      <c r="HL157" s="177"/>
      <c r="HM157" s="177"/>
      <c r="HN157" s="177"/>
      <c r="HO157" s="177"/>
      <c r="HP157" s="177"/>
      <c r="HQ157" s="177"/>
      <c r="HR157" s="177"/>
      <c r="HS157" s="177"/>
      <c r="HT157" s="177"/>
      <c r="HU157" s="177"/>
      <c r="HV157" s="177"/>
      <c r="HW157" s="177"/>
      <c r="HX157" s="177"/>
      <c r="HY157" s="177"/>
      <c r="HZ157" s="177"/>
      <c r="IA157" s="177"/>
      <c r="IB157" s="177"/>
      <c r="IC157" s="177"/>
      <c r="ID157" s="177"/>
      <c r="IE157" s="177"/>
      <c r="IF157" s="177"/>
      <c r="IG157" s="177"/>
      <c r="IH157" s="177"/>
      <c r="II157" s="177"/>
      <c r="IJ157" s="177"/>
      <c r="IK157" s="177"/>
      <c r="IL157" s="177"/>
      <c r="IM157" s="177"/>
      <c r="IN157" s="177"/>
      <c r="IO157" s="177"/>
      <c r="IP157" s="177"/>
      <c r="IQ157" s="177"/>
      <c r="IR157" s="177"/>
      <c r="IS157" s="177"/>
      <c r="IT157" s="177"/>
      <c r="IU157" s="177"/>
      <c r="IV157" s="177"/>
      <c r="IW157" s="177"/>
    </row>
    <row r="158" spans="1:257" x14ac:dyDescent="0.2">
      <c r="A158" s="542"/>
      <c r="B158" s="544"/>
      <c r="C158" s="543"/>
      <c r="D158" s="543"/>
      <c r="E158" s="543"/>
      <c r="F158" s="543"/>
      <c r="G158" s="543"/>
      <c r="H158" s="10"/>
      <c r="I158" s="173">
        <v>0</v>
      </c>
      <c r="J158" s="177"/>
      <c r="K158" s="228"/>
      <c r="L158" s="210"/>
      <c r="M158" s="210"/>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c r="CM158" s="177"/>
      <c r="CN158" s="177"/>
      <c r="CO158" s="177"/>
      <c r="CP158" s="177"/>
      <c r="CQ158" s="177"/>
      <c r="CR158" s="177"/>
      <c r="CS158" s="177"/>
      <c r="CT158" s="177"/>
      <c r="CU158" s="177"/>
      <c r="CV158" s="177"/>
      <c r="CW158" s="177"/>
      <c r="CX158" s="177"/>
      <c r="CY158" s="177"/>
      <c r="CZ158" s="177"/>
      <c r="DA158" s="177"/>
      <c r="DB158" s="177"/>
      <c r="DC158" s="177"/>
      <c r="DD158" s="177"/>
      <c r="DE158" s="177"/>
      <c r="DF158" s="177"/>
      <c r="DG158" s="177"/>
      <c r="DH158" s="177"/>
      <c r="DI158" s="177"/>
      <c r="DJ158" s="177"/>
      <c r="DK158" s="177"/>
      <c r="DL158" s="177"/>
      <c r="DM158" s="177"/>
      <c r="DN158" s="177"/>
      <c r="DO158" s="177"/>
      <c r="DP158" s="177"/>
      <c r="DQ158" s="177"/>
      <c r="DR158" s="177"/>
      <c r="DS158" s="177"/>
      <c r="DT158" s="177"/>
      <c r="DU158" s="177"/>
      <c r="DV158" s="177"/>
      <c r="DW158" s="177"/>
      <c r="DX158" s="177"/>
      <c r="DY158" s="177"/>
      <c r="DZ158" s="177"/>
      <c r="EA158" s="177"/>
      <c r="EB158" s="177"/>
      <c r="EC158" s="177"/>
      <c r="ED158" s="177"/>
      <c r="EE158" s="177"/>
      <c r="EF158" s="177"/>
      <c r="EG158" s="177"/>
      <c r="EH158" s="177"/>
      <c r="EI158" s="177"/>
      <c r="EJ158" s="177"/>
      <c r="EK158" s="177"/>
      <c r="EL158" s="177"/>
      <c r="EM158" s="177"/>
      <c r="EN158" s="177"/>
      <c r="EO158" s="177"/>
      <c r="EP158" s="177"/>
      <c r="EQ158" s="177"/>
      <c r="ER158" s="177"/>
      <c r="ES158" s="177"/>
      <c r="ET158" s="177"/>
      <c r="EU158" s="177"/>
      <c r="EV158" s="177"/>
      <c r="EW158" s="177"/>
      <c r="EX158" s="177"/>
      <c r="EY158" s="177"/>
      <c r="EZ158" s="177"/>
      <c r="FA158" s="177"/>
      <c r="FB158" s="177"/>
      <c r="FC158" s="177"/>
      <c r="FD158" s="177"/>
      <c r="FE158" s="177"/>
      <c r="FF158" s="177"/>
      <c r="FG158" s="177"/>
      <c r="FH158" s="177"/>
      <c r="FI158" s="177"/>
      <c r="FJ158" s="177"/>
      <c r="FK158" s="177"/>
      <c r="FL158" s="177"/>
      <c r="FM158" s="177"/>
      <c r="FN158" s="177"/>
      <c r="FO158" s="177"/>
      <c r="FP158" s="177"/>
      <c r="FQ158" s="177"/>
      <c r="FR158" s="177"/>
      <c r="FS158" s="177"/>
      <c r="FT158" s="177"/>
      <c r="FU158" s="177"/>
      <c r="FV158" s="177"/>
      <c r="FW158" s="177"/>
      <c r="FX158" s="177"/>
      <c r="FY158" s="177"/>
      <c r="FZ158" s="177"/>
      <c r="GA158" s="177"/>
      <c r="GB158" s="177"/>
      <c r="GC158" s="177"/>
      <c r="GD158" s="177"/>
      <c r="GE158" s="177"/>
      <c r="GF158" s="177"/>
      <c r="GG158" s="177"/>
      <c r="GH158" s="177"/>
      <c r="GI158" s="177"/>
      <c r="GJ158" s="177"/>
      <c r="GK158" s="177"/>
      <c r="GL158" s="177"/>
      <c r="GM158" s="177"/>
      <c r="GN158" s="177"/>
      <c r="GO158" s="177"/>
      <c r="GP158" s="177"/>
      <c r="GQ158" s="177"/>
      <c r="GR158" s="177"/>
      <c r="GS158" s="177"/>
      <c r="GT158" s="177"/>
      <c r="GU158" s="177"/>
      <c r="GV158" s="177"/>
      <c r="GW158" s="177"/>
      <c r="GX158" s="177"/>
      <c r="GY158" s="177"/>
      <c r="GZ158" s="177"/>
      <c r="HA158" s="177"/>
      <c r="HB158" s="177"/>
      <c r="HC158" s="177"/>
      <c r="HD158" s="177"/>
      <c r="HE158" s="177"/>
      <c r="HF158" s="177"/>
      <c r="HG158" s="177"/>
      <c r="HH158" s="177"/>
      <c r="HI158" s="177"/>
      <c r="HJ158" s="177"/>
      <c r="HK158" s="177"/>
      <c r="HL158" s="177"/>
      <c r="HM158" s="177"/>
      <c r="HN158" s="177"/>
      <c r="HO158" s="177"/>
      <c r="HP158" s="177"/>
      <c r="HQ158" s="177"/>
      <c r="HR158" s="177"/>
      <c r="HS158" s="177"/>
      <c r="HT158" s="177"/>
      <c r="HU158" s="177"/>
      <c r="HV158" s="177"/>
      <c r="HW158" s="177"/>
      <c r="HX158" s="177"/>
      <c r="HY158" s="177"/>
      <c r="HZ158" s="177"/>
      <c r="IA158" s="177"/>
      <c r="IB158" s="177"/>
      <c r="IC158" s="177"/>
      <c r="ID158" s="177"/>
      <c r="IE158" s="177"/>
      <c r="IF158" s="177"/>
      <c r="IG158" s="177"/>
      <c r="IH158" s="177"/>
      <c r="II158" s="177"/>
      <c r="IJ158" s="177"/>
      <c r="IK158" s="177"/>
      <c r="IL158" s="177"/>
      <c r="IM158" s="177"/>
      <c r="IN158" s="177"/>
      <c r="IO158" s="177"/>
      <c r="IP158" s="177"/>
      <c r="IQ158" s="177"/>
      <c r="IR158" s="177"/>
      <c r="IS158" s="177"/>
      <c r="IT158" s="177"/>
      <c r="IU158" s="177"/>
      <c r="IV158" s="177"/>
      <c r="IW158" s="177"/>
    </row>
    <row r="159" spans="1:257" x14ac:dyDescent="0.2">
      <c r="A159" s="542"/>
      <c r="B159" s="544"/>
      <c r="C159" s="543"/>
      <c r="D159" s="543"/>
      <c r="E159" s="543"/>
      <c r="F159" s="543"/>
      <c r="G159" s="543"/>
      <c r="H159" s="10"/>
      <c r="I159" s="173">
        <v>0</v>
      </c>
      <c r="J159" s="177"/>
      <c r="K159" s="228"/>
      <c r="L159" s="210"/>
      <c r="M159" s="210"/>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77"/>
      <c r="DO159" s="177"/>
      <c r="DP159" s="177"/>
      <c r="DQ159" s="177"/>
      <c r="DR159" s="177"/>
      <c r="DS159" s="177"/>
      <c r="DT159" s="177"/>
      <c r="DU159" s="177"/>
      <c r="DV159" s="177"/>
      <c r="DW159" s="177"/>
      <c r="DX159" s="177"/>
      <c r="DY159" s="177"/>
      <c r="DZ159" s="177"/>
      <c r="EA159" s="177"/>
      <c r="EB159" s="177"/>
      <c r="EC159" s="177"/>
      <c r="ED159" s="177"/>
      <c r="EE159" s="177"/>
      <c r="EF159" s="177"/>
      <c r="EG159" s="177"/>
      <c r="EH159" s="177"/>
      <c r="EI159" s="177"/>
      <c r="EJ159" s="177"/>
      <c r="EK159" s="177"/>
      <c r="EL159" s="177"/>
      <c r="EM159" s="177"/>
      <c r="EN159" s="177"/>
      <c r="EO159" s="177"/>
      <c r="EP159" s="177"/>
      <c r="EQ159" s="177"/>
      <c r="ER159" s="177"/>
      <c r="ES159" s="177"/>
      <c r="ET159" s="177"/>
      <c r="EU159" s="177"/>
      <c r="EV159" s="177"/>
      <c r="EW159" s="177"/>
      <c r="EX159" s="177"/>
      <c r="EY159" s="177"/>
      <c r="EZ159" s="177"/>
      <c r="FA159" s="177"/>
      <c r="FB159" s="177"/>
      <c r="FC159" s="177"/>
      <c r="FD159" s="177"/>
      <c r="FE159" s="177"/>
      <c r="FF159" s="177"/>
      <c r="FG159" s="177"/>
      <c r="FH159" s="177"/>
      <c r="FI159" s="177"/>
      <c r="FJ159" s="177"/>
      <c r="FK159" s="177"/>
      <c r="FL159" s="177"/>
      <c r="FM159" s="177"/>
      <c r="FN159" s="177"/>
      <c r="FO159" s="177"/>
      <c r="FP159" s="177"/>
      <c r="FQ159" s="177"/>
      <c r="FR159" s="177"/>
      <c r="FS159" s="177"/>
      <c r="FT159" s="177"/>
      <c r="FU159" s="177"/>
      <c r="FV159" s="177"/>
      <c r="FW159" s="177"/>
      <c r="FX159" s="177"/>
      <c r="FY159" s="177"/>
      <c r="FZ159" s="177"/>
      <c r="GA159" s="177"/>
      <c r="GB159" s="177"/>
      <c r="GC159" s="177"/>
      <c r="GD159" s="177"/>
      <c r="GE159" s="177"/>
      <c r="GF159" s="177"/>
      <c r="GG159" s="177"/>
      <c r="GH159" s="177"/>
      <c r="GI159" s="177"/>
      <c r="GJ159" s="177"/>
      <c r="GK159" s="177"/>
      <c r="GL159" s="177"/>
      <c r="GM159" s="177"/>
      <c r="GN159" s="177"/>
      <c r="GO159" s="177"/>
      <c r="GP159" s="177"/>
      <c r="GQ159" s="177"/>
      <c r="GR159" s="177"/>
      <c r="GS159" s="177"/>
      <c r="GT159" s="177"/>
      <c r="GU159" s="177"/>
      <c r="GV159" s="177"/>
      <c r="GW159" s="177"/>
      <c r="GX159" s="177"/>
      <c r="GY159" s="177"/>
      <c r="GZ159" s="177"/>
      <c r="HA159" s="177"/>
      <c r="HB159" s="177"/>
      <c r="HC159" s="177"/>
      <c r="HD159" s="177"/>
      <c r="HE159" s="177"/>
      <c r="HF159" s="177"/>
      <c r="HG159" s="177"/>
      <c r="HH159" s="177"/>
      <c r="HI159" s="177"/>
      <c r="HJ159" s="177"/>
      <c r="HK159" s="177"/>
      <c r="HL159" s="177"/>
      <c r="HM159" s="177"/>
      <c r="HN159" s="177"/>
      <c r="HO159" s="177"/>
      <c r="HP159" s="177"/>
      <c r="HQ159" s="177"/>
      <c r="HR159" s="177"/>
      <c r="HS159" s="177"/>
      <c r="HT159" s="177"/>
      <c r="HU159" s="177"/>
      <c r="HV159" s="177"/>
      <c r="HW159" s="177"/>
      <c r="HX159" s="177"/>
      <c r="HY159" s="177"/>
      <c r="HZ159" s="177"/>
      <c r="IA159" s="177"/>
      <c r="IB159" s="177"/>
      <c r="IC159" s="177"/>
      <c r="ID159" s="177"/>
      <c r="IE159" s="177"/>
      <c r="IF159" s="177"/>
      <c r="IG159" s="177"/>
      <c r="IH159" s="177"/>
      <c r="II159" s="177"/>
      <c r="IJ159" s="177"/>
      <c r="IK159" s="177"/>
      <c r="IL159" s="177"/>
      <c r="IM159" s="177"/>
      <c r="IN159" s="177"/>
      <c r="IO159" s="177"/>
      <c r="IP159" s="177"/>
      <c r="IQ159" s="177"/>
      <c r="IR159" s="177"/>
      <c r="IS159" s="177"/>
      <c r="IT159" s="177"/>
      <c r="IU159" s="177"/>
      <c r="IV159" s="177"/>
      <c r="IW159" s="177"/>
    </row>
    <row r="160" spans="1:257" x14ac:dyDescent="0.2">
      <c r="A160" s="542"/>
      <c r="B160" s="544"/>
      <c r="C160" s="543"/>
      <c r="D160" s="543"/>
      <c r="E160" s="543"/>
      <c r="F160" s="543"/>
      <c r="G160" s="543"/>
      <c r="H160" s="10"/>
      <c r="I160" s="173">
        <v>0</v>
      </c>
      <c r="J160" s="177"/>
      <c r="K160" s="228"/>
      <c r="L160" s="210"/>
      <c r="M160" s="210"/>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77"/>
      <c r="DO160" s="177"/>
      <c r="DP160" s="177"/>
      <c r="DQ160" s="177"/>
      <c r="DR160" s="177"/>
      <c r="DS160" s="177"/>
      <c r="DT160" s="177"/>
      <c r="DU160" s="177"/>
      <c r="DV160" s="177"/>
      <c r="DW160" s="177"/>
      <c r="DX160" s="177"/>
      <c r="DY160" s="177"/>
      <c r="DZ160" s="177"/>
      <c r="EA160" s="177"/>
      <c r="EB160" s="177"/>
      <c r="EC160" s="177"/>
      <c r="ED160" s="177"/>
      <c r="EE160" s="177"/>
      <c r="EF160" s="177"/>
      <c r="EG160" s="177"/>
      <c r="EH160" s="177"/>
      <c r="EI160" s="177"/>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77"/>
      <c r="FY160" s="177"/>
      <c r="FZ160" s="177"/>
      <c r="GA160" s="177"/>
      <c r="GB160" s="177"/>
      <c r="GC160" s="177"/>
      <c r="GD160" s="177"/>
      <c r="GE160" s="177"/>
      <c r="GF160" s="177"/>
      <c r="GG160" s="177"/>
      <c r="GH160" s="177"/>
      <c r="GI160" s="177"/>
      <c r="GJ160" s="177"/>
      <c r="GK160" s="177"/>
      <c r="GL160" s="177"/>
      <c r="GM160" s="177"/>
      <c r="GN160" s="177"/>
      <c r="GO160" s="177"/>
      <c r="GP160" s="177"/>
      <c r="GQ160" s="177"/>
      <c r="GR160" s="177"/>
      <c r="GS160" s="177"/>
      <c r="GT160" s="177"/>
      <c r="GU160" s="177"/>
      <c r="GV160" s="177"/>
      <c r="GW160" s="177"/>
      <c r="GX160" s="177"/>
      <c r="GY160" s="177"/>
      <c r="GZ160" s="177"/>
      <c r="HA160" s="177"/>
      <c r="HB160" s="177"/>
      <c r="HC160" s="177"/>
      <c r="HD160" s="177"/>
      <c r="HE160" s="177"/>
      <c r="HF160" s="177"/>
      <c r="HG160" s="177"/>
      <c r="HH160" s="177"/>
      <c r="HI160" s="177"/>
      <c r="HJ160" s="177"/>
      <c r="HK160" s="177"/>
      <c r="HL160" s="177"/>
      <c r="HM160" s="177"/>
      <c r="HN160" s="177"/>
      <c r="HO160" s="177"/>
      <c r="HP160" s="177"/>
      <c r="HQ160" s="177"/>
      <c r="HR160" s="177"/>
      <c r="HS160" s="177"/>
      <c r="HT160" s="177"/>
      <c r="HU160" s="177"/>
      <c r="HV160" s="177"/>
      <c r="HW160" s="177"/>
      <c r="HX160" s="177"/>
      <c r="HY160" s="177"/>
      <c r="HZ160" s="177"/>
      <c r="IA160" s="177"/>
      <c r="IB160" s="177"/>
      <c r="IC160" s="177"/>
      <c r="ID160" s="177"/>
      <c r="IE160" s="177"/>
      <c r="IF160" s="177"/>
      <c r="IG160" s="177"/>
      <c r="IH160" s="177"/>
      <c r="II160" s="177"/>
      <c r="IJ160" s="177"/>
      <c r="IK160" s="177"/>
      <c r="IL160" s="177"/>
      <c r="IM160" s="177"/>
      <c r="IN160" s="177"/>
      <c r="IO160" s="177"/>
      <c r="IP160" s="177"/>
      <c r="IQ160" s="177"/>
      <c r="IR160" s="177"/>
      <c r="IS160" s="177"/>
      <c r="IT160" s="177"/>
      <c r="IU160" s="177"/>
      <c r="IV160" s="177"/>
      <c r="IW160" s="177"/>
    </row>
    <row r="161" spans="1:257" x14ac:dyDescent="0.2">
      <c r="A161" s="542"/>
      <c r="B161" s="544"/>
      <c r="C161" s="543"/>
      <c r="D161" s="543"/>
      <c r="E161" s="543"/>
      <c r="F161" s="543"/>
      <c r="G161" s="543"/>
      <c r="H161" s="10"/>
      <c r="I161" s="173">
        <v>0</v>
      </c>
      <c r="J161" s="177"/>
      <c r="K161" s="228"/>
      <c r="L161" s="210"/>
      <c r="M161" s="210"/>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c r="CM161" s="177"/>
      <c r="CN161" s="177"/>
      <c r="CO161" s="177"/>
      <c r="CP161" s="177"/>
      <c r="CQ161" s="177"/>
      <c r="CR161" s="177"/>
      <c r="CS161" s="177"/>
      <c r="CT161" s="177"/>
      <c r="CU161" s="177"/>
      <c r="CV161" s="177"/>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c r="IS161" s="177"/>
      <c r="IT161" s="177"/>
      <c r="IU161" s="177"/>
      <c r="IV161" s="177"/>
      <c r="IW161" s="177"/>
    </row>
    <row r="162" spans="1:257" x14ac:dyDescent="0.2">
      <c r="A162" s="542"/>
      <c r="B162" s="544"/>
      <c r="C162" s="543"/>
      <c r="D162" s="543"/>
      <c r="E162" s="543"/>
      <c r="F162" s="543"/>
      <c r="G162" s="543"/>
      <c r="H162" s="10"/>
      <c r="I162" s="173">
        <v>0</v>
      </c>
      <c r="J162" s="177"/>
      <c r="K162" s="228"/>
      <c r="L162" s="210"/>
      <c r="M162" s="210"/>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77"/>
      <c r="DO162" s="177"/>
      <c r="DP162" s="177"/>
      <c r="DQ162" s="177"/>
      <c r="DR162" s="177"/>
      <c r="DS162" s="177"/>
      <c r="DT162" s="177"/>
      <c r="DU162" s="177"/>
      <c r="DV162" s="177"/>
      <c r="DW162" s="177"/>
      <c r="DX162" s="177"/>
      <c r="DY162" s="177"/>
      <c r="DZ162" s="177"/>
      <c r="EA162" s="177"/>
      <c r="EB162" s="177"/>
      <c r="EC162" s="177"/>
      <c r="ED162" s="177"/>
      <c r="EE162" s="177"/>
      <c r="EF162" s="177"/>
      <c r="EG162" s="177"/>
      <c r="EH162" s="177"/>
      <c r="EI162" s="177"/>
      <c r="EJ162" s="177"/>
      <c r="EK162" s="177"/>
      <c r="EL162" s="177"/>
      <c r="EM162" s="177"/>
      <c r="EN162" s="177"/>
      <c r="EO162" s="177"/>
      <c r="EP162" s="177"/>
      <c r="EQ162" s="177"/>
      <c r="ER162" s="177"/>
      <c r="ES162" s="177"/>
      <c r="ET162" s="177"/>
      <c r="EU162" s="177"/>
      <c r="EV162" s="177"/>
      <c r="EW162" s="177"/>
      <c r="EX162" s="177"/>
      <c r="EY162" s="177"/>
      <c r="EZ162" s="177"/>
      <c r="FA162" s="177"/>
      <c r="FB162" s="177"/>
      <c r="FC162" s="177"/>
      <c r="FD162" s="177"/>
      <c r="FE162" s="177"/>
      <c r="FF162" s="177"/>
      <c r="FG162" s="177"/>
      <c r="FH162" s="177"/>
      <c r="FI162" s="177"/>
      <c r="FJ162" s="177"/>
      <c r="FK162" s="177"/>
      <c r="FL162" s="177"/>
      <c r="FM162" s="177"/>
      <c r="FN162" s="177"/>
      <c r="FO162" s="177"/>
      <c r="FP162" s="177"/>
      <c r="FQ162" s="177"/>
      <c r="FR162" s="177"/>
      <c r="FS162" s="177"/>
      <c r="FT162" s="177"/>
      <c r="FU162" s="177"/>
      <c r="FV162" s="177"/>
      <c r="FW162" s="177"/>
      <c r="FX162" s="177"/>
      <c r="FY162" s="177"/>
      <c r="FZ162" s="177"/>
      <c r="GA162" s="177"/>
      <c r="GB162" s="177"/>
      <c r="GC162" s="177"/>
      <c r="GD162" s="177"/>
      <c r="GE162" s="177"/>
      <c r="GF162" s="177"/>
      <c r="GG162" s="177"/>
      <c r="GH162" s="177"/>
      <c r="GI162" s="177"/>
      <c r="GJ162" s="177"/>
      <c r="GK162" s="177"/>
      <c r="GL162" s="177"/>
      <c r="GM162" s="177"/>
      <c r="GN162" s="177"/>
      <c r="GO162" s="177"/>
      <c r="GP162" s="177"/>
      <c r="GQ162" s="177"/>
      <c r="GR162" s="177"/>
      <c r="GS162" s="177"/>
      <c r="GT162" s="177"/>
      <c r="GU162" s="177"/>
      <c r="GV162" s="177"/>
      <c r="GW162" s="177"/>
      <c r="GX162" s="177"/>
      <c r="GY162" s="177"/>
      <c r="GZ162" s="177"/>
      <c r="HA162" s="177"/>
      <c r="HB162" s="177"/>
      <c r="HC162" s="177"/>
      <c r="HD162" s="177"/>
      <c r="HE162" s="177"/>
      <c r="HF162" s="177"/>
      <c r="HG162" s="177"/>
      <c r="HH162" s="177"/>
      <c r="HI162" s="177"/>
      <c r="HJ162" s="177"/>
      <c r="HK162" s="177"/>
      <c r="HL162" s="177"/>
      <c r="HM162" s="177"/>
      <c r="HN162" s="177"/>
      <c r="HO162" s="177"/>
      <c r="HP162" s="177"/>
      <c r="HQ162" s="177"/>
      <c r="HR162" s="177"/>
      <c r="HS162" s="177"/>
      <c r="HT162" s="177"/>
      <c r="HU162" s="177"/>
      <c r="HV162" s="177"/>
      <c r="HW162" s="177"/>
      <c r="HX162" s="177"/>
      <c r="HY162" s="177"/>
      <c r="HZ162" s="177"/>
      <c r="IA162" s="177"/>
      <c r="IB162" s="177"/>
      <c r="IC162" s="177"/>
      <c r="ID162" s="177"/>
      <c r="IE162" s="177"/>
      <c r="IF162" s="177"/>
      <c r="IG162" s="177"/>
      <c r="IH162" s="177"/>
      <c r="II162" s="177"/>
      <c r="IJ162" s="177"/>
      <c r="IK162" s="177"/>
      <c r="IL162" s="177"/>
      <c r="IM162" s="177"/>
      <c r="IN162" s="177"/>
      <c r="IO162" s="177"/>
      <c r="IP162" s="177"/>
      <c r="IQ162" s="177"/>
      <c r="IR162" s="177"/>
      <c r="IS162" s="177"/>
      <c r="IT162" s="177"/>
      <c r="IU162" s="177"/>
      <c r="IV162" s="177"/>
      <c r="IW162" s="177"/>
    </row>
    <row r="163" spans="1:257" x14ac:dyDescent="0.2">
      <c r="A163" s="542"/>
      <c r="B163" s="544"/>
      <c r="C163" s="543"/>
      <c r="D163" s="543"/>
      <c r="E163" s="543"/>
      <c r="F163" s="543"/>
      <c r="G163" s="543"/>
      <c r="H163" s="10"/>
      <c r="I163" s="173">
        <v>0</v>
      </c>
      <c r="J163" s="177"/>
      <c r="K163" s="228"/>
      <c r="L163" s="210"/>
      <c r="M163" s="210"/>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c r="CM163" s="177"/>
      <c r="CN163" s="177"/>
      <c r="CO163" s="177"/>
      <c r="CP163" s="177"/>
      <c r="CQ163" s="177"/>
      <c r="CR163" s="177"/>
      <c r="CS163" s="177"/>
      <c r="CT163" s="177"/>
      <c r="CU163" s="177"/>
      <c r="CV163" s="177"/>
      <c r="CW163" s="177"/>
      <c r="CX163" s="177"/>
      <c r="CY163" s="177"/>
      <c r="CZ163" s="177"/>
      <c r="DA163" s="177"/>
      <c r="DB163" s="177"/>
      <c r="DC163" s="177"/>
      <c r="DD163" s="177"/>
      <c r="DE163" s="177"/>
      <c r="DF163" s="177"/>
      <c r="DG163" s="177"/>
      <c r="DH163" s="177"/>
      <c r="DI163" s="177"/>
      <c r="DJ163" s="177"/>
      <c r="DK163" s="177"/>
      <c r="DL163" s="177"/>
      <c r="DM163" s="177"/>
      <c r="DN163" s="177"/>
      <c r="DO163" s="177"/>
      <c r="DP163" s="177"/>
      <c r="DQ163" s="177"/>
      <c r="DR163" s="177"/>
      <c r="DS163" s="177"/>
      <c r="DT163" s="177"/>
      <c r="DU163" s="177"/>
      <c r="DV163" s="177"/>
      <c r="DW163" s="177"/>
      <c r="DX163" s="177"/>
      <c r="DY163" s="177"/>
      <c r="DZ163" s="177"/>
      <c r="EA163" s="177"/>
      <c r="EB163" s="177"/>
      <c r="EC163" s="177"/>
      <c r="ED163" s="177"/>
      <c r="EE163" s="177"/>
      <c r="EF163" s="177"/>
      <c r="EG163" s="177"/>
      <c r="EH163" s="177"/>
      <c r="EI163" s="177"/>
      <c r="EJ163" s="177"/>
      <c r="EK163" s="177"/>
      <c r="EL163" s="177"/>
      <c r="EM163" s="177"/>
      <c r="EN163" s="177"/>
      <c r="EO163" s="177"/>
      <c r="EP163" s="177"/>
      <c r="EQ163" s="177"/>
      <c r="ER163" s="177"/>
      <c r="ES163" s="177"/>
      <c r="ET163" s="177"/>
      <c r="EU163" s="177"/>
      <c r="EV163" s="177"/>
      <c r="EW163" s="177"/>
      <c r="EX163" s="177"/>
      <c r="EY163" s="177"/>
      <c r="EZ163" s="177"/>
      <c r="FA163" s="177"/>
      <c r="FB163" s="177"/>
      <c r="FC163" s="177"/>
      <c r="FD163" s="177"/>
      <c r="FE163" s="177"/>
      <c r="FF163" s="177"/>
      <c r="FG163" s="177"/>
      <c r="FH163" s="177"/>
      <c r="FI163" s="177"/>
      <c r="FJ163" s="177"/>
      <c r="FK163" s="177"/>
      <c r="FL163" s="177"/>
      <c r="FM163" s="177"/>
      <c r="FN163" s="177"/>
      <c r="FO163" s="177"/>
      <c r="FP163" s="177"/>
      <c r="FQ163" s="177"/>
      <c r="FR163" s="177"/>
      <c r="FS163" s="177"/>
      <c r="FT163" s="177"/>
      <c r="FU163" s="177"/>
      <c r="FV163" s="177"/>
      <c r="FW163" s="177"/>
      <c r="FX163" s="177"/>
      <c r="FY163" s="177"/>
      <c r="FZ163" s="177"/>
      <c r="GA163" s="177"/>
      <c r="GB163" s="177"/>
      <c r="GC163" s="177"/>
      <c r="GD163" s="177"/>
      <c r="GE163" s="177"/>
      <c r="GF163" s="177"/>
      <c r="GG163" s="177"/>
      <c r="GH163" s="177"/>
      <c r="GI163" s="177"/>
      <c r="GJ163" s="177"/>
      <c r="GK163" s="177"/>
      <c r="GL163" s="177"/>
      <c r="GM163" s="177"/>
      <c r="GN163" s="177"/>
      <c r="GO163" s="177"/>
      <c r="GP163" s="177"/>
      <c r="GQ163" s="177"/>
      <c r="GR163" s="177"/>
      <c r="GS163" s="177"/>
      <c r="GT163" s="177"/>
      <c r="GU163" s="177"/>
      <c r="GV163" s="177"/>
      <c r="GW163" s="177"/>
      <c r="GX163" s="177"/>
      <c r="GY163" s="177"/>
      <c r="GZ163" s="177"/>
      <c r="HA163" s="177"/>
      <c r="HB163" s="177"/>
      <c r="HC163" s="177"/>
      <c r="HD163" s="177"/>
      <c r="HE163" s="177"/>
      <c r="HF163" s="177"/>
      <c r="HG163" s="177"/>
      <c r="HH163" s="177"/>
      <c r="HI163" s="177"/>
      <c r="HJ163" s="177"/>
      <c r="HK163" s="177"/>
      <c r="HL163" s="177"/>
      <c r="HM163" s="177"/>
      <c r="HN163" s="177"/>
      <c r="HO163" s="177"/>
      <c r="HP163" s="177"/>
      <c r="HQ163" s="177"/>
      <c r="HR163" s="177"/>
      <c r="HS163" s="177"/>
      <c r="HT163" s="177"/>
      <c r="HU163" s="177"/>
      <c r="HV163" s="177"/>
      <c r="HW163" s="177"/>
      <c r="HX163" s="177"/>
      <c r="HY163" s="177"/>
      <c r="HZ163" s="177"/>
      <c r="IA163" s="177"/>
      <c r="IB163" s="177"/>
      <c r="IC163" s="177"/>
      <c r="ID163" s="177"/>
      <c r="IE163" s="177"/>
      <c r="IF163" s="177"/>
      <c r="IG163" s="177"/>
      <c r="IH163" s="177"/>
      <c r="II163" s="177"/>
      <c r="IJ163" s="177"/>
      <c r="IK163" s="177"/>
      <c r="IL163" s="177"/>
      <c r="IM163" s="177"/>
      <c r="IN163" s="177"/>
      <c r="IO163" s="177"/>
      <c r="IP163" s="177"/>
      <c r="IQ163" s="177"/>
      <c r="IR163" s="177"/>
      <c r="IS163" s="177"/>
      <c r="IT163" s="177"/>
      <c r="IU163" s="177"/>
      <c r="IV163" s="177"/>
      <c r="IW163" s="177"/>
    </row>
    <row r="164" spans="1:257" x14ac:dyDescent="0.2">
      <c r="A164" s="542"/>
      <c r="B164" s="544"/>
      <c r="C164" s="543"/>
      <c r="D164" s="543"/>
      <c r="E164" s="543"/>
      <c r="F164" s="543"/>
      <c r="G164" s="543"/>
      <c r="H164" s="10"/>
      <c r="I164" s="173">
        <v>0</v>
      </c>
      <c r="J164" s="177"/>
      <c r="K164" s="228"/>
      <c r="L164" s="210"/>
      <c r="M164" s="210"/>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c r="IS164" s="177"/>
      <c r="IT164" s="177"/>
      <c r="IU164" s="177"/>
      <c r="IV164" s="177"/>
      <c r="IW164" s="177"/>
    </row>
    <row r="165" spans="1:257" x14ac:dyDescent="0.2">
      <c r="A165" s="542"/>
      <c r="B165" s="544"/>
      <c r="C165" s="543"/>
      <c r="D165" s="543"/>
      <c r="E165" s="543"/>
      <c r="F165" s="543"/>
      <c r="G165" s="543"/>
      <c r="H165" s="10"/>
      <c r="I165" s="173">
        <v>0</v>
      </c>
      <c r="J165" s="177"/>
      <c r="K165" s="228"/>
      <c r="L165" s="210"/>
      <c r="M165" s="210"/>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c r="CA165" s="177"/>
      <c r="CB165" s="177"/>
      <c r="CC165" s="177"/>
      <c r="CD165" s="177"/>
      <c r="CE165" s="177"/>
      <c r="CF165" s="177"/>
      <c r="CG165" s="177"/>
      <c r="CH165" s="177"/>
      <c r="CI165" s="177"/>
      <c r="CJ165" s="177"/>
      <c r="CK165" s="177"/>
      <c r="CL165" s="177"/>
      <c r="CM165" s="177"/>
      <c r="CN165" s="177"/>
      <c r="CO165" s="177"/>
      <c r="CP165" s="177"/>
      <c r="CQ165" s="177"/>
      <c r="CR165" s="177"/>
      <c r="CS165" s="177"/>
      <c r="CT165" s="177"/>
      <c r="CU165" s="177"/>
      <c r="CV165" s="177"/>
      <c r="CW165" s="177"/>
      <c r="CX165" s="177"/>
      <c r="CY165" s="177"/>
      <c r="CZ165" s="177"/>
      <c r="DA165" s="177"/>
      <c r="DB165" s="177"/>
      <c r="DC165" s="177"/>
      <c r="DD165" s="177"/>
      <c r="DE165" s="177"/>
      <c r="DF165" s="177"/>
      <c r="DG165" s="177"/>
      <c r="DH165" s="177"/>
      <c r="DI165" s="177"/>
      <c r="DJ165" s="177"/>
      <c r="DK165" s="177"/>
      <c r="DL165" s="177"/>
      <c r="DM165" s="177"/>
      <c r="DN165" s="177"/>
      <c r="DO165" s="177"/>
      <c r="DP165" s="177"/>
      <c r="DQ165" s="177"/>
      <c r="DR165" s="177"/>
      <c r="DS165" s="177"/>
      <c r="DT165" s="177"/>
      <c r="DU165" s="177"/>
      <c r="DV165" s="177"/>
      <c r="DW165" s="177"/>
      <c r="DX165" s="177"/>
      <c r="DY165" s="177"/>
      <c r="DZ165" s="177"/>
      <c r="EA165" s="177"/>
      <c r="EB165" s="177"/>
      <c r="EC165" s="177"/>
      <c r="ED165" s="177"/>
      <c r="EE165" s="177"/>
      <c r="EF165" s="177"/>
      <c r="EG165" s="177"/>
      <c r="EH165" s="177"/>
      <c r="EI165" s="177"/>
      <c r="EJ165" s="177"/>
      <c r="EK165" s="177"/>
      <c r="EL165" s="177"/>
      <c r="EM165" s="177"/>
      <c r="EN165" s="177"/>
      <c r="EO165" s="177"/>
      <c r="EP165" s="177"/>
      <c r="EQ165" s="177"/>
      <c r="ER165" s="177"/>
      <c r="ES165" s="177"/>
      <c r="ET165" s="177"/>
      <c r="EU165" s="177"/>
      <c r="EV165" s="177"/>
      <c r="EW165" s="177"/>
      <c r="EX165" s="177"/>
      <c r="EY165" s="177"/>
      <c r="EZ165" s="177"/>
      <c r="FA165" s="177"/>
      <c r="FB165" s="177"/>
      <c r="FC165" s="177"/>
      <c r="FD165" s="177"/>
      <c r="FE165" s="177"/>
      <c r="FF165" s="177"/>
      <c r="FG165" s="177"/>
      <c r="FH165" s="177"/>
      <c r="FI165" s="177"/>
      <c r="FJ165" s="177"/>
      <c r="FK165" s="177"/>
      <c r="FL165" s="177"/>
      <c r="FM165" s="177"/>
      <c r="FN165" s="177"/>
      <c r="FO165" s="177"/>
      <c r="FP165" s="177"/>
      <c r="FQ165" s="177"/>
      <c r="FR165" s="177"/>
      <c r="FS165" s="177"/>
      <c r="FT165" s="177"/>
      <c r="FU165" s="177"/>
      <c r="FV165" s="177"/>
      <c r="FW165" s="177"/>
      <c r="FX165" s="177"/>
      <c r="FY165" s="177"/>
      <c r="FZ165" s="177"/>
      <c r="GA165" s="177"/>
      <c r="GB165" s="177"/>
      <c r="GC165" s="177"/>
      <c r="GD165" s="177"/>
      <c r="GE165" s="177"/>
      <c r="GF165" s="177"/>
      <c r="GG165" s="177"/>
      <c r="GH165" s="177"/>
      <c r="GI165" s="177"/>
      <c r="GJ165" s="177"/>
      <c r="GK165" s="177"/>
      <c r="GL165" s="177"/>
      <c r="GM165" s="177"/>
      <c r="GN165" s="177"/>
      <c r="GO165" s="177"/>
      <c r="GP165" s="177"/>
      <c r="GQ165" s="177"/>
      <c r="GR165" s="177"/>
      <c r="GS165" s="177"/>
      <c r="GT165" s="177"/>
      <c r="GU165" s="177"/>
      <c r="GV165" s="177"/>
      <c r="GW165" s="177"/>
      <c r="GX165" s="177"/>
      <c r="GY165" s="177"/>
      <c r="GZ165" s="177"/>
      <c r="HA165" s="177"/>
      <c r="HB165" s="177"/>
      <c r="HC165" s="177"/>
      <c r="HD165" s="177"/>
      <c r="HE165" s="177"/>
      <c r="HF165" s="177"/>
      <c r="HG165" s="177"/>
      <c r="HH165" s="177"/>
      <c r="HI165" s="177"/>
      <c r="HJ165" s="177"/>
      <c r="HK165" s="177"/>
      <c r="HL165" s="177"/>
      <c r="HM165" s="177"/>
      <c r="HN165" s="177"/>
      <c r="HO165" s="177"/>
      <c r="HP165" s="177"/>
      <c r="HQ165" s="177"/>
      <c r="HR165" s="177"/>
      <c r="HS165" s="177"/>
      <c r="HT165" s="177"/>
      <c r="HU165" s="177"/>
      <c r="HV165" s="177"/>
      <c r="HW165" s="177"/>
      <c r="HX165" s="177"/>
      <c r="HY165" s="177"/>
      <c r="HZ165" s="177"/>
      <c r="IA165" s="177"/>
      <c r="IB165" s="177"/>
      <c r="IC165" s="177"/>
      <c r="ID165" s="177"/>
      <c r="IE165" s="177"/>
      <c r="IF165" s="177"/>
      <c r="IG165" s="177"/>
      <c r="IH165" s="177"/>
      <c r="II165" s="177"/>
      <c r="IJ165" s="177"/>
      <c r="IK165" s="177"/>
      <c r="IL165" s="177"/>
      <c r="IM165" s="177"/>
      <c r="IN165" s="177"/>
      <c r="IO165" s="177"/>
      <c r="IP165" s="177"/>
      <c r="IQ165" s="177"/>
      <c r="IR165" s="177"/>
      <c r="IS165" s="177"/>
      <c r="IT165" s="177"/>
      <c r="IU165" s="177"/>
      <c r="IV165" s="177"/>
      <c r="IW165" s="177"/>
    </row>
    <row r="166" spans="1:257" x14ac:dyDescent="0.2">
      <c r="A166" s="542"/>
      <c r="B166" s="544"/>
      <c r="C166" s="543"/>
      <c r="D166" s="543"/>
      <c r="E166" s="543"/>
      <c r="F166" s="543"/>
      <c r="G166" s="543"/>
      <c r="H166" s="10"/>
      <c r="I166" s="173">
        <v>0</v>
      </c>
      <c r="J166" s="177"/>
      <c r="K166" s="228"/>
      <c r="L166" s="210"/>
      <c r="M166" s="210"/>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7"/>
      <c r="CB166" s="177"/>
      <c r="CC166" s="177"/>
      <c r="CD166" s="177"/>
      <c r="CE166" s="177"/>
      <c r="CF166" s="177"/>
      <c r="CG166" s="177"/>
      <c r="CH166" s="177"/>
      <c r="CI166" s="177"/>
      <c r="CJ166" s="177"/>
      <c r="CK166" s="177"/>
      <c r="CL166" s="177"/>
      <c r="CM166" s="177"/>
      <c r="CN166" s="177"/>
      <c r="CO166" s="177"/>
      <c r="CP166" s="177"/>
      <c r="CQ166" s="177"/>
      <c r="CR166" s="177"/>
      <c r="CS166" s="177"/>
      <c r="CT166" s="177"/>
      <c r="CU166" s="177"/>
      <c r="CV166" s="177"/>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177"/>
      <c r="DW166" s="177"/>
      <c r="DX166" s="177"/>
      <c r="DY166" s="177"/>
      <c r="DZ166" s="177"/>
      <c r="EA166" s="177"/>
      <c r="EB166" s="177"/>
      <c r="EC166" s="177"/>
      <c r="ED166" s="177"/>
      <c r="EE166" s="177"/>
      <c r="EF166" s="177"/>
      <c r="EG166" s="177"/>
      <c r="EH166" s="177"/>
      <c r="EI166" s="177"/>
      <c r="EJ166" s="177"/>
      <c r="EK166" s="177"/>
      <c r="EL166" s="177"/>
      <c r="EM166" s="177"/>
      <c r="EN166" s="177"/>
      <c r="EO166" s="177"/>
      <c r="EP166" s="177"/>
      <c r="EQ166" s="177"/>
      <c r="ER166" s="177"/>
      <c r="ES166" s="177"/>
      <c r="ET166" s="177"/>
      <c r="EU166" s="177"/>
      <c r="EV166" s="177"/>
      <c r="EW166" s="177"/>
      <c r="EX166" s="177"/>
      <c r="EY166" s="177"/>
      <c r="EZ166" s="177"/>
      <c r="FA166" s="177"/>
      <c r="FB166" s="177"/>
      <c r="FC166" s="177"/>
      <c r="FD166" s="177"/>
      <c r="FE166" s="177"/>
      <c r="FF166" s="177"/>
      <c r="FG166" s="177"/>
      <c r="FH166" s="177"/>
      <c r="FI166" s="177"/>
      <c r="FJ166" s="177"/>
      <c r="FK166" s="177"/>
      <c r="FL166" s="177"/>
      <c r="FM166" s="177"/>
      <c r="FN166" s="177"/>
      <c r="FO166" s="177"/>
      <c r="FP166" s="177"/>
      <c r="FQ166" s="177"/>
      <c r="FR166" s="177"/>
      <c r="FS166" s="177"/>
      <c r="FT166" s="177"/>
      <c r="FU166" s="177"/>
      <c r="FV166" s="177"/>
      <c r="FW166" s="177"/>
      <c r="FX166" s="177"/>
      <c r="FY166" s="177"/>
      <c r="FZ166" s="177"/>
      <c r="GA166" s="177"/>
      <c r="GB166" s="177"/>
      <c r="GC166" s="177"/>
      <c r="GD166" s="177"/>
      <c r="GE166" s="177"/>
      <c r="GF166" s="177"/>
      <c r="GG166" s="177"/>
      <c r="GH166" s="177"/>
      <c r="GI166" s="177"/>
      <c r="GJ166" s="177"/>
      <c r="GK166" s="177"/>
      <c r="GL166" s="177"/>
      <c r="GM166" s="177"/>
      <c r="GN166" s="177"/>
      <c r="GO166" s="177"/>
      <c r="GP166" s="177"/>
      <c r="GQ166" s="177"/>
      <c r="GR166" s="177"/>
      <c r="GS166" s="177"/>
      <c r="GT166" s="177"/>
      <c r="GU166" s="177"/>
      <c r="GV166" s="177"/>
      <c r="GW166" s="177"/>
      <c r="GX166" s="177"/>
      <c r="GY166" s="177"/>
      <c r="GZ166" s="177"/>
      <c r="HA166" s="177"/>
      <c r="HB166" s="177"/>
      <c r="HC166" s="177"/>
      <c r="HD166" s="177"/>
      <c r="HE166" s="177"/>
      <c r="HF166" s="177"/>
      <c r="HG166" s="177"/>
      <c r="HH166" s="177"/>
      <c r="HI166" s="177"/>
      <c r="HJ166" s="177"/>
      <c r="HK166" s="177"/>
      <c r="HL166" s="177"/>
      <c r="HM166" s="177"/>
      <c r="HN166" s="177"/>
      <c r="HO166" s="177"/>
      <c r="HP166" s="177"/>
      <c r="HQ166" s="177"/>
      <c r="HR166" s="177"/>
      <c r="HS166" s="177"/>
      <c r="HT166" s="177"/>
      <c r="HU166" s="177"/>
      <c r="HV166" s="177"/>
      <c r="HW166" s="177"/>
      <c r="HX166" s="177"/>
      <c r="HY166" s="177"/>
      <c r="HZ166" s="177"/>
      <c r="IA166" s="177"/>
      <c r="IB166" s="177"/>
      <c r="IC166" s="177"/>
      <c r="ID166" s="177"/>
      <c r="IE166" s="177"/>
      <c r="IF166" s="177"/>
      <c r="IG166" s="177"/>
      <c r="IH166" s="177"/>
      <c r="II166" s="177"/>
      <c r="IJ166" s="177"/>
      <c r="IK166" s="177"/>
      <c r="IL166" s="177"/>
      <c r="IM166" s="177"/>
      <c r="IN166" s="177"/>
      <c r="IO166" s="177"/>
      <c r="IP166" s="177"/>
      <c r="IQ166" s="177"/>
      <c r="IR166" s="177"/>
      <c r="IS166" s="177"/>
      <c r="IT166" s="177"/>
      <c r="IU166" s="177"/>
      <c r="IV166" s="177"/>
      <c r="IW166" s="177"/>
    </row>
    <row r="167" spans="1:257" x14ac:dyDescent="0.2">
      <c r="A167" s="542"/>
      <c r="B167" s="544"/>
      <c r="C167" s="543"/>
      <c r="D167" s="543"/>
      <c r="E167" s="543"/>
      <c r="F167" s="543"/>
      <c r="G167" s="543"/>
      <c r="H167" s="10"/>
      <c r="I167" s="173">
        <v>0</v>
      </c>
      <c r="J167" s="177"/>
      <c r="K167" s="228"/>
      <c r="L167" s="210"/>
      <c r="M167" s="210"/>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77"/>
      <c r="DO167" s="177"/>
      <c r="DP167" s="177"/>
      <c r="DQ167" s="177"/>
      <c r="DR167" s="177"/>
      <c r="DS167" s="177"/>
      <c r="DT167" s="177"/>
      <c r="DU167" s="177"/>
      <c r="DV167" s="177"/>
      <c r="DW167" s="177"/>
      <c r="DX167" s="177"/>
      <c r="DY167" s="177"/>
      <c r="DZ167" s="177"/>
      <c r="EA167" s="177"/>
      <c r="EB167" s="177"/>
      <c r="EC167" s="177"/>
      <c r="ED167" s="177"/>
      <c r="EE167" s="177"/>
      <c r="EF167" s="177"/>
      <c r="EG167" s="177"/>
      <c r="EH167" s="177"/>
      <c r="EI167" s="177"/>
      <c r="EJ167" s="177"/>
      <c r="EK167" s="177"/>
      <c r="EL167" s="177"/>
      <c r="EM167" s="177"/>
      <c r="EN167" s="177"/>
      <c r="EO167" s="177"/>
      <c r="EP167" s="177"/>
      <c r="EQ167" s="177"/>
      <c r="ER167" s="177"/>
      <c r="ES167" s="177"/>
      <c r="ET167" s="177"/>
      <c r="EU167" s="177"/>
      <c r="EV167" s="177"/>
      <c r="EW167" s="177"/>
      <c r="EX167" s="177"/>
      <c r="EY167" s="177"/>
      <c r="EZ167" s="177"/>
      <c r="FA167" s="177"/>
      <c r="FB167" s="177"/>
      <c r="FC167" s="177"/>
      <c r="FD167" s="177"/>
      <c r="FE167" s="177"/>
      <c r="FF167" s="177"/>
      <c r="FG167" s="177"/>
      <c r="FH167" s="177"/>
      <c r="FI167" s="177"/>
      <c r="FJ167" s="177"/>
      <c r="FK167" s="177"/>
      <c r="FL167" s="177"/>
      <c r="FM167" s="177"/>
      <c r="FN167" s="177"/>
      <c r="FO167" s="177"/>
      <c r="FP167" s="177"/>
      <c r="FQ167" s="177"/>
      <c r="FR167" s="177"/>
      <c r="FS167" s="177"/>
      <c r="FT167" s="177"/>
      <c r="FU167" s="177"/>
      <c r="FV167" s="177"/>
      <c r="FW167" s="177"/>
      <c r="FX167" s="177"/>
      <c r="FY167" s="177"/>
      <c r="FZ167" s="177"/>
      <c r="GA167" s="177"/>
      <c r="GB167" s="177"/>
      <c r="GC167" s="177"/>
      <c r="GD167" s="177"/>
      <c r="GE167" s="177"/>
      <c r="GF167" s="177"/>
      <c r="GG167" s="177"/>
      <c r="GH167" s="177"/>
      <c r="GI167" s="177"/>
      <c r="GJ167" s="177"/>
      <c r="GK167" s="177"/>
      <c r="GL167" s="177"/>
      <c r="GM167" s="177"/>
      <c r="GN167" s="177"/>
      <c r="GO167" s="177"/>
      <c r="GP167" s="177"/>
      <c r="GQ167" s="177"/>
      <c r="GR167" s="177"/>
      <c r="GS167" s="177"/>
      <c r="GT167" s="177"/>
      <c r="GU167" s="177"/>
      <c r="GV167" s="177"/>
      <c r="GW167" s="177"/>
      <c r="GX167" s="177"/>
      <c r="GY167" s="177"/>
      <c r="GZ167" s="177"/>
      <c r="HA167" s="177"/>
      <c r="HB167" s="177"/>
      <c r="HC167" s="177"/>
      <c r="HD167" s="177"/>
      <c r="HE167" s="177"/>
      <c r="HF167" s="177"/>
      <c r="HG167" s="177"/>
      <c r="HH167" s="177"/>
      <c r="HI167" s="177"/>
      <c r="HJ167" s="177"/>
      <c r="HK167" s="177"/>
      <c r="HL167" s="177"/>
      <c r="HM167" s="177"/>
      <c r="HN167" s="177"/>
      <c r="HO167" s="177"/>
      <c r="HP167" s="177"/>
      <c r="HQ167" s="177"/>
      <c r="HR167" s="177"/>
      <c r="HS167" s="177"/>
      <c r="HT167" s="177"/>
      <c r="HU167" s="177"/>
      <c r="HV167" s="177"/>
      <c r="HW167" s="177"/>
      <c r="HX167" s="177"/>
      <c r="HY167" s="177"/>
      <c r="HZ167" s="177"/>
      <c r="IA167" s="177"/>
      <c r="IB167" s="177"/>
      <c r="IC167" s="177"/>
      <c r="ID167" s="177"/>
      <c r="IE167" s="177"/>
      <c r="IF167" s="177"/>
      <c r="IG167" s="177"/>
      <c r="IH167" s="177"/>
      <c r="II167" s="177"/>
      <c r="IJ167" s="177"/>
      <c r="IK167" s="177"/>
      <c r="IL167" s="177"/>
      <c r="IM167" s="177"/>
      <c r="IN167" s="177"/>
      <c r="IO167" s="177"/>
      <c r="IP167" s="177"/>
      <c r="IQ167" s="177"/>
      <c r="IR167" s="177"/>
      <c r="IS167" s="177"/>
      <c r="IT167" s="177"/>
      <c r="IU167" s="177"/>
      <c r="IV167" s="177"/>
      <c r="IW167" s="177"/>
    </row>
    <row r="168" spans="1:257" x14ac:dyDescent="0.2">
      <c r="A168" s="542"/>
      <c r="B168" s="544"/>
      <c r="C168" s="543"/>
      <c r="D168" s="543"/>
      <c r="E168" s="543"/>
      <c r="F168" s="543"/>
      <c r="G168" s="543"/>
      <c r="H168" s="10"/>
      <c r="I168" s="173">
        <v>0</v>
      </c>
      <c r="J168" s="177"/>
      <c r="K168" s="228"/>
      <c r="L168" s="210"/>
      <c r="M168" s="210"/>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7"/>
      <c r="DM168" s="177"/>
      <c r="DN168" s="177"/>
      <c r="DO168" s="177"/>
      <c r="DP168" s="177"/>
      <c r="DQ168" s="177"/>
      <c r="DR168" s="177"/>
      <c r="DS168" s="177"/>
      <c r="DT168" s="177"/>
      <c r="DU168" s="177"/>
      <c r="DV168" s="177"/>
      <c r="DW168" s="177"/>
      <c r="DX168" s="177"/>
      <c r="DY168" s="177"/>
      <c r="DZ168" s="177"/>
      <c r="EA168" s="177"/>
      <c r="EB168" s="177"/>
      <c r="EC168" s="177"/>
      <c r="ED168" s="177"/>
      <c r="EE168" s="177"/>
      <c r="EF168" s="177"/>
      <c r="EG168" s="177"/>
      <c r="EH168" s="177"/>
      <c r="EI168" s="177"/>
      <c r="EJ168" s="177"/>
      <c r="EK168" s="177"/>
      <c r="EL168" s="177"/>
      <c r="EM168" s="177"/>
      <c r="EN168" s="177"/>
      <c r="EO168" s="177"/>
      <c r="EP168" s="177"/>
      <c r="EQ168" s="177"/>
      <c r="ER168" s="177"/>
      <c r="ES168" s="177"/>
      <c r="ET168" s="177"/>
      <c r="EU168" s="177"/>
      <c r="EV168" s="177"/>
      <c r="EW168" s="177"/>
      <c r="EX168" s="177"/>
      <c r="EY168" s="177"/>
      <c r="EZ168" s="177"/>
      <c r="FA168" s="177"/>
      <c r="FB168" s="177"/>
      <c r="FC168" s="177"/>
      <c r="FD168" s="177"/>
      <c r="FE168" s="177"/>
      <c r="FF168" s="177"/>
      <c r="FG168" s="177"/>
      <c r="FH168" s="177"/>
      <c r="FI168" s="177"/>
      <c r="FJ168" s="177"/>
      <c r="FK168" s="177"/>
      <c r="FL168" s="177"/>
      <c r="FM168" s="177"/>
      <c r="FN168" s="177"/>
      <c r="FO168" s="177"/>
      <c r="FP168" s="177"/>
      <c r="FQ168" s="177"/>
      <c r="FR168" s="177"/>
      <c r="FS168" s="177"/>
      <c r="FT168" s="177"/>
      <c r="FU168" s="177"/>
      <c r="FV168" s="177"/>
      <c r="FW168" s="177"/>
      <c r="FX168" s="177"/>
      <c r="FY168" s="177"/>
      <c r="FZ168" s="177"/>
      <c r="GA168" s="177"/>
      <c r="GB168" s="177"/>
      <c r="GC168" s="177"/>
      <c r="GD168" s="177"/>
      <c r="GE168" s="177"/>
      <c r="GF168" s="177"/>
      <c r="GG168" s="177"/>
      <c r="GH168" s="177"/>
      <c r="GI168" s="177"/>
      <c r="GJ168" s="177"/>
      <c r="GK168" s="177"/>
      <c r="GL168" s="177"/>
      <c r="GM168" s="177"/>
      <c r="GN168" s="177"/>
      <c r="GO168" s="177"/>
      <c r="GP168" s="177"/>
      <c r="GQ168" s="177"/>
      <c r="GR168" s="177"/>
      <c r="GS168" s="177"/>
      <c r="GT168" s="177"/>
      <c r="GU168" s="177"/>
      <c r="GV168" s="177"/>
      <c r="GW168" s="177"/>
      <c r="GX168" s="177"/>
      <c r="GY168" s="177"/>
      <c r="GZ168" s="177"/>
      <c r="HA168" s="177"/>
      <c r="HB168" s="177"/>
      <c r="HC168" s="177"/>
      <c r="HD168" s="177"/>
      <c r="HE168" s="177"/>
      <c r="HF168" s="177"/>
      <c r="HG168" s="177"/>
      <c r="HH168" s="177"/>
      <c r="HI168" s="177"/>
      <c r="HJ168" s="177"/>
      <c r="HK168" s="177"/>
      <c r="HL168" s="177"/>
      <c r="HM168" s="177"/>
      <c r="HN168" s="177"/>
      <c r="HO168" s="177"/>
      <c r="HP168" s="177"/>
      <c r="HQ168" s="177"/>
      <c r="HR168" s="177"/>
      <c r="HS168" s="177"/>
      <c r="HT168" s="177"/>
      <c r="HU168" s="177"/>
      <c r="HV168" s="177"/>
      <c r="HW168" s="177"/>
      <c r="HX168" s="177"/>
      <c r="HY168" s="177"/>
      <c r="HZ168" s="177"/>
      <c r="IA168" s="177"/>
      <c r="IB168" s="177"/>
      <c r="IC168" s="177"/>
      <c r="ID168" s="177"/>
      <c r="IE168" s="177"/>
      <c r="IF168" s="177"/>
      <c r="IG168" s="177"/>
      <c r="IH168" s="177"/>
      <c r="II168" s="177"/>
      <c r="IJ168" s="177"/>
      <c r="IK168" s="177"/>
      <c r="IL168" s="177"/>
      <c r="IM168" s="177"/>
      <c r="IN168" s="177"/>
      <c r="IO168" s="177"/>
      <c r="IP168" s="177"/>
      <c r="IQ168" s="177"/>
      <c r="IR168" s="177"/>
      <c r="IS168" s="177"/>
      <c r="IT168" s="177"/>
      <c r="IU168" s="177"/>
      <c r="IV168" s="177"/>
      <c r="IW168" s="177"/>
    </row>
    <row r="169" spans="1:257" x14ac:dyDescent="0.2">
      <c r="A169" s="542"/>
      <c r="B169" s="544"/>
      <c r="C169" s="543"/>
      <c r="D169" s="543"/>
      <c r="E169" s="543"/>
      <c r="F169" s="543"/>
      <c r="G169" s="543"/>
      <c r="H169" s="10"/>
      <c r="I169" s="173">
        <v>0</v>
      </c>
      <c r="J169" s="177" t="s">
        <v>208</v>
      </c>
      <c r="K169" s="228"/>
      <c r="L169" s="210"/>
      <c r="M169" s="210"/>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c r="CA169" s="177"/>
      <c r="CB169" s="177"/>
      <c r="CC169" s="177"/>
      <c r="CD169" s="177"/>
      <c r="CE169" s="177"/>
      <c r="CF169" s="177"/>
      <c r="CG169" s="177"/>
      <c r="CH169" s="177"/>
      <c r="CI169" s="177"/>
      <c r="CJ169" s="177"/>
      <c r="CK169" s="177"/>
      <c r="CL169" s="177"/>
      <c r="CM169" s="177"/>
      <c r="CN169" s="177"/>
      <c r="CO169" s="177"/>
      <c r="CP169" s="177"/>
      <c r="CQ169" s="177"/>
      <c r="CR169" s="177"/>
      <c r="CS169" s="177"/>
      <c r="CT169" s="177"/>
      <c r="CU169" s="177"/>
      <c r="CV169" s="177"/>
      <c r="CW169" s="177"/>
      <c r="CX169" s="177"/>
      <c r="CY169" s="177"/>
      <c r="CZ169" s="177"/>
      <c r="DA169" s="177"/>
      <c r="DB169" s="177"/>
      <c r="DC169" s="177"/>
      <c r="DD169" s="177"/>
      <c r="DE169" s="177"/>
      <c r="DF169" s="177"/>
      <c r="DG169" s="177"/>
      <c r="DH169" s="177"/>
      <c r="DI169" s="177"/>
      <c r="DJ169" s="177"/>
      <c r="DK169" s="177"/>
      <c r="DL169" s="177"/>
      <c r="DM169" s="177"/>
      <c r="DN169" s="177"/>
      <c r="DO169" s="177"/>
      <c r="DP169" s="177"/>
      <c r="DQ169" s="177"/>
      <c r="DR169" s="177"/>
      <c r="DS169" s="177"/>
      <c r="DT169" s="177"/>
      <c r="DU169" s="177"/>
      <c r="DV169" s="177"/>
      <c r="DW169" s="177"/>
      <c r="DX169" s="177"/>
      <c r="DY169" s="177"/>
      <c r="DZ169" s="177"/>
      <c r="EA169" s="177"/>
      <c r="EB169" s="177"/>
      <c r="EC169" s="177"/>
      <c r="ED169" s="177"/>
      <c r="EE169" s="177"/>
      <c r="EF169" s="177"/>
      <c r="EG169" s="177"/>
      <c r="EH169" s="177"/>
      <c r="EI169" s="177"/>
      <c r="EJ169" s="177"/>
      <c r="EK169" s="177"/>
      <c r="EL169" s="177"/>
      <c r="EM169" s="177"/>
      <c r="EN169" s="177"/>
      <c r="EO169" s="177"/>
      <c r="EP169" s="177"/>
      <c r="EQ169" s="177"/>
      <c r="ER169" s="177"/>
      <c r="ES169" s="177"/>
      <c r="ET169" s="177"/>
      <c r="EU169" s="177"/>
      <c r="EV169" s="177"/>
      <c r="EW169" s="177"/>
      <c r="EX169" s="177"/>
      <c r="EY169" s="177"/>
      <c r="EZ169" s="177"/>
      <c r="FA169" s="177"/>
      <c r="FB169" s="177"/>
      <c r="FC169" s="177"/>
      <c r="FD169" s="177"/>
      <c r="FE169" s="177"/>
      <c r="FF169" s="177"/>
      <c r="FG169" s="177"/>
      <c r="FH169" s="177"/>
      <c r="FI169" s="177"/>
      <c r="FJ169" s="177"/>
      <c r="FK169" s="177"/>
      <c r="FL169" s="177"/>
      <c r="FM169" s="177"/>
      <c r="FN169" s="177"/>
      <c r="FO169" s="177"/>
      <c r="FP169" s="177"/>
      <c r="FQ169" s="177"/>
      <c r="FR169" s="177"/>
      <c r="FS169" s="177"/>
      <c r="FT169" s="177"/>
      <c r="FU169" s="177"/>
      <c r="FV169" s="177"/>
      <c r="FW169" s="177"/>
      <c r="FX169" s="177"/>
      <c r="FY169" s="177"/>
      <c r="FZ169" s="177"/>
      <c r="GA169" s="177"/>
      <c r="GB169" s="177"/>
      <c r="GC169" s="177"/>
      <c r="GD169" s="177"/>
      <c r="GE169" s="177"/>
      <c r="GF169" s="177"/>
      <c r="GG169" s="177"/>
      <c r="GH169" s="177"/>
      <c r="GI169" s="177"/>
      <c r="GJ169" s="177"/>
      <c r="GK169" s="177"/>
      <c r="GL169" s="177"/>
      <c r="GM169" s="177"/>
      <c r="GN169" s="177"/>
      <c r="GO169" s="177"/>
      <c r="GP169" s="177"/>
      <c r="GQ169" s="177"/>
      <c r="GR169" s="177"/>
      <c r="GS169" s="177"/>
      <c r="GT169" s="177"/>
      <c r="GU169" s="177"/>
      <c r="GV169" s="177"/>
      <c r="GW169" s="177"/>
      <c r="GX169" s="177"/>
      <c r="GY169" s="177"/>
      <c r="GZ169" s="177"/>
      <c r="HA169" s="177"/>
      <c r="HB169" s="177"/>
      <c r="HC169" s="177"/>
      <c r="HD169" s="177"/>
      <c r="HE169" s="177"/>
      <c r="HF169" s="177"/>
      <c r="HG169" s="177"/>
      <c r="HH169" s="177"/>
      <c r="HI169" s="177"/>
      <c r="HJ169" s="177"/>
      <c r="HK169" s="177"/>
      <c r="HL169" s="177"/>
      <c r="HM169" s="177"/>
      <c r="HN169" s="177"/>
      <c r="HO169" s="177"/>
      <c r="HP169" s="177"/>
      <c r="HQ169" s="177"/>
      <c r="HR169" s="177"/>
      <c r="HS169" s="177"/>
      <c r="HT169" s="177"/>
      <c r="HU169" s="177"/>
      <c r="HV169" s="177"/>
      <c r="HW169" s="177"/>
      <c r="HX169" s="177"/>
      <c r="HY169" s="177"/>
      <c r="HZ169" s="177"/>
      <c r="IA169" s="177"/>
      <c r="IB169" s="177"/>
      <c r="IC169" s="177"/>
      <c r="ID169" s="177"/>
      <c r="IE169" s="177"/>
      <c r="IF169" s="177"/>
      <c r="IG169" s="177"/>
      <c r="IH169" s="177"/>
      <c r="II169" s="177"/>
      <c r="IJ169" s="177"/>
      <c r="IK169" s="177"/>
      <c r="IL169" s="177"/>
      <c r="IM169" s="177"/>
      <c r="IN169" s="177"/>
      <c r="IO169" s="177"/>
      <c r="IP169" s="177"/>
      <c r="IQ169" s="177"/>
      <c r="IR169" s="177"/>
      <c r="IS169" s="177"/>
      <c r="IT169" s="177"/>
      <c r="IU169" s="177"/>
      <c r="IV169" s="177"/>
      <c r="IW169" s="177"/>
    </row>
    <row r="170" spans="1:257" hidden="1" x14ac:dyDescent="0.2">
      <c r="A170" s="542"/>
      <c r="B170" s="544"/>
      <c r="C170" s="543"/>
      <c r="D170" s="543"/>
      <c r="E170" s="543"/>
      <c r="F170" s="543"/>
      <c r="G170" s="543"/>
      <c r="H170" s="10"/>
      <c r="I170" s="173">
        <v>0</v>
      </c>
      <c r="J170" s="177"/>
      <c r="K170" s="228"/>
      <c r="L170" s="210"/>
      <c r="M170" s="210"/>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c r="BX170" s="177"/>
      <c r="BY170" s="177"/>
      <c r="BZ170" s="177"/>
      <c r="CA170" s="177"/>
      <c r="CB170" s="177"/>
      <c r="CC170" s="177"/>
      <c r="CD170" s="177"/>
      <c r="CE170" s="177"/>
      <c r="CF170" s="177"/>
      <c r="CG170" s="177"/>
      <c r="CH170" s="177"/>
      <c r="CI170" s="177"/>
      <c r="CJ170" s="177"/>
      <c r="CK170" s="177"/>
      <c r="CL170" s="177"/>
      <c r="CM170" s="177"/>
      <c r="CN170" s="177"/>
      <c r="CO170" s="177"/>
      <c r="CP170" s="177"/>
      <c r="CQ170" s="177"/>
      <c r="CR170" s="177"/>
      <c r="CS170" s="177"/>
      <c r="CT170" s="177"/>
      <c r="CU170" s="177"/>
      <c r="CV170" s="177"/>
      <c r="CW170" s="177"/>
      <c r="CX170" s="177"/>
      <c r="CY170" s="177"/>
      <c r="CZ170" s="177"/>
      <c r="DA170" s="177"/>
      <c r="DB170" s="177"/>
      <c r="DC170" s="177"/>
      <c r="DD170" s="177"/>
      <c r="DE170" s="177"/>
      <c r="DF170" s="177"/>
      <c r="DG170" s="177"/>
      <c r="DH170" s="177"/>
      <c r="DI170" s="177"/>
      <c r="DJ170" s="177"/>
      <c r="DK170" s="177"/>
      <c r="DL170" s="177"/>
      <c r="DM170" s="177"/>
      <c r="DN170" s="177"/>
      <c r="DO170" s="177"/>
      <c r="DP170" s="177"/>
      <c r="DQ170" s="177"/>
      <c r="DR170" s="177"/>
      <c r="DS170" s="177"/>
      <c r="DT170" s="177"/>
      <c r="DU170" s="177"/>
      <c r="DV170" s="177"/>
      <c r="DW170" s="177"/>
      <c r="DX170" s="177"/>
      <c r="DY170" s="177"/>
      <c r="DZ170" s="177"/>
      <c r="EA170" s="177"/>
      <c r="EB170" s="177"/>
      <c r="EC170" s="177"/>
      <c r="ED170" s="177"/>
      <c r="EE170" s="177"/>
      <c r="EF170" s="177"/>
      <c r="EG170" s="177"/>
      <c r="EH170" s="177"/>
      <c r="EI170" s="177"/>
      <c r="EJ170" s="177"/>
      <c r="EK170" s="177"/>
      <c r="EL170" s="177"/>
      <c r="EM170" s="177"/>
      <c r="EN170" s="177"/>
      <c r="EO170" s="177"/>
      <c r="EP170" s="177"/>
      <c r="EQ170" s="177"/>
      <c r="ER170" s="177"/>
      <c r="ES170" s="177"/>
      <c r="ET170" s="177"/>
      <c r="EU170" s="177"/>
      <c r="EV170" s="177"/>
      <c r="EW170" s="177"/>
      <c r="EX170" s="177"/>
      <c r="EY170" s="177"/>
      <c r="EZ170" s="177"/>
      <c r="FA170" s="177"/>
      <c r="FB170" s="177"/>
      <c r="FC170" s="177"/>
      <c r="FD170" s="177"/>
      <c r="FE170" s="177"/>
      <c r="FF170" s="177"/>
      <c r="FG170" s="177"/>
      <c r="FH170" s="177"/>
      <c r="FI170" s="177"/>
      <c r="FJ170" s="177"/>
      <c r="FK170" s="177"/>
      <c r="FL170" s="177"/>
      <c r="FM170" s="177"/>
      <c r="FN170" s="177"/>
      <c r="FO170" s="177"/>
      <c r="FP170" s="177"/>
      <c r="FQ170" s="177"/>
      <c r="FR170" s="177"/>
      <c r="FS170" s="177"/>
      <c r="FT170" s="177"/>
      <c r="FU170" s="177"/>
      <c r="FV170" s="177"/>
      <c r="FW170" s="177"/>
      <c r="FX170" s="177"/>
      <c r="FY170" s="177"/>
      <c r="FZ170" s="177"/>
      <c r="GA170" s="177"/>
      <c r="GB170" s="177"/>
      <c r="GC170" s="177"/>
      <c r="GD170" s="177"/>
      <c r="GE170" s="177"/>
      <c r="GF170" s="177"/>
      <c r="GG170" s="177"/>
      <c r="GH170" s="177"/>
      <c r="GI170" s="177"/>
      <c r="GJ170" s="177"/>
      <c r="GK170" s="177"/>
      <c r="GL170" s="177"/>
      <c r="GM170" s="177"/>
      <c r="GN170" s="177"/>
      <c r="GO170" s="177"/>
      <c r="GP170" s="177"/>
      <c r="GQ170" s="177"/>
      <c r="GR170" s="177"/>
      <c r="GS170" s="177"/>
      <c r="GT170" s="177"/>
      <c r="GU170" s="177"/>
      <c r="GV170" s="177"/>
      <c r="GW170" s="177"/>
      <c r="GX170" s="177"/>
      <c r="GY170" s="177"/>
      <c r="GZ170" s="177"/>
      <c r="HA170" s="177"/>
      <c r="HB170" s="177"/>
      <c r="HC170" s="177"/>
      <c r="HD170" s="177"/>
      <c r="HE170" s="177"/>
      <c r="HF170" s="177"/>
      <c r="HG170" s="177"/>
      <c r="HH170" s="177"/>
      <c r="HI170" s="177"/>
      <c r="HJ170" s="177"/>
      <c r="HK170" s="177"/>
      <c r="HL170" s="177"/>
      <c r="HM170" s="177"/>
      <c r="HN170" s="177"/>
      <c r="HO170" s="177"/>
      <c r="HP170" s="177"/>
      <c r="HQ170" s="177"/>
      <c r="HR170" s="177"/>
      <c r="HS170" s="177"/>
      <c r="HT170" s="177"/>
      <c r="HU170" s="177"/>
      <c r="HV170" s="177"/>
      <c r="HW170" s="177"/>
      <c r="HX170" s="177"/>
      <c r="HY170" s="177"/>
      <c r="HZ170" s="177"/>
      <c r="IA170" s="177"/>
      <c r="IB170" s="177"/>
      <c r="IC170" s="177"/>
      <c r="ID170" s="177"/>
      <c r="IE170" s="177"/>
      <c r="IF170" s="177"/>
      <c r="IG170" s="177"/>
      <c r="IH170" s="177"/>
      <c r="II170" s="177"/>
      <c r="IJ170" s="177"/>
      <c r="IK170" s="177"/>
      <c r="IL170" s="177"/>
      <c r="IM170" s="177"/>
      <c r="IN170" s="177"/>
      <c r="IO170" s="177"/>
      <c r="IP170" s="177"/>
      <c r="IQ170" s="177"/>
      <c r="IR170" s="177"/>
      <c r="IS170" s="177"/>
      <c r="IT170" s="177"/>
      <c r="IU170" s="177"/>
      <c r="IV170" s="177"/>
      <c r="IW170" s="177"/>
    </row>
    <row r="171" spans="1:257" hidden="1" x14ac:dyDescent="0.2">
      <c r="A171" s="542"/>
      <c r="B171" s="544"/>
      <c r="C171" s="543"/>
      <c r="D171" s="543"/>
      <c r="E171" s="543"/>
      <c r="F171" s="543"/>
      <c r="G171" s="543"/>
      <c r="H171" s="10"/>
      <c r="I171" s="173">
        <v>0</v>
      </c>
      <c r="J171" s="177"/>
      <c r="K171" s="228"/>
      <c r="L171" s="210"/>
      <c r="M171" s="210"/>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c r="CA171" s="177"/>
      <c r="CB171" s="177"/>
      <c r="CC171" s="177"/>
      <c r="CD171" s="177"/>
      <c r="CE171" s="177"/>
      <c r="CF171" s="177"/>
      <c r="CG171" s="177"/>
      <c r="CH171" s="177"/>
      <c r="CI171" s="177"/>
      <c r="CJ171" s="177"/>
      <c r="CK171" s="177"/>
      <c r="CL171" s="177"/>
      <c r="CM171" s="177"/>
      <c r="CN171" s="177"/>
      <c r="CO171" s="177"/>
      <c r="CP171" s="177"/>
      <c r="CQ171" s="177"/>
      <c r="CR171" s="177"/>
      <c r="CS171" s="177"/>
      <c r="CT171" s="177"/>
      <c r="CU171" s="177"/>
      <c r="CV171" s="177"/>
      <c r="CW171" s="177"/>
      <c r="CX171" s="177"/>
      <c r="CY171" s="177"/>
      <c r="CZ171" s="177"/>
      <c r="DA171" s="177"/>
      <c r="DB171" s="177"/>
      <c r="DC171" s="177"/>
      <c r="DD171" s="177"/>
      <c r="DE171" s="177"/>
      <c r="DF171" s="177"/>
      <c r="DG171" s="177"/>
      <c r="DH171" s="177"/>
      <c r="DI171" s="177"/>
      <c r="DJ171" s="177"/>
      <c r="DK171" s="177"/>
      <c r="DL171" s="177"/>
      <c r="DM171" s="177"/>
      <c r="DN171" s="177"/>
      <c r="DO171" s="177"/>
      <c r="DP171" s="177"/>
      <c r="DQ171" s="177"/>
      <c r="DR171" s="177"/>
      <c r="DS171" s="177"/>
      <c r="DT171" s="177"/>
      <c r="DU171" s="177"/>
      <c r="DV171" s="177"/>
      <c r="DW171" s="177"/>
      <c r="DX171" s="177"/>
      <c r="DY171" s="177"/>
      <c r="DZ171" s="177"/>
      <c r="EA171" s="177"/>
      <c r="EB171" s="177"/>
      <c r="EC171" s="177"/>
      <c r="ED171" s="177"/>
      <c r="EE171" s="177"/>
      <c r="EF171" s="177"/>
      <c r="EG171" s="177"/>
      <c r="EH171" s="177"/>
      <c r="EI171" s="177"/>
      <c r="EJ171" s="177"/>
      <c r="EK171" s="177"/>
      <c r="EL171" s="177"/>
      <c r="EM171" s="177"/>
      <c r="EN171" s="177"/>
      <c r="EO171" s="177"/>
      <c r="EP171" s="177"/>
      <c r="EQ171" s="177"/>
      <c r="ER171" s="177"/>
      <c r="ES171" s="177"/>
      <c r="ET171" s="177"/>
      <c r="EU171" s="177"/>
      <c r="EV171" s="177"/>
      <c r="EW171" s="177"/>
      <c r="EX171" s="177"/>
      <c r="EY171" s="177"/>
      <c r="EZ171" s="177"/>
      <c r="FA171" s="177"/>
      <c r="FB171" s="177"/>
      <c r="FC171" s="177"/>
      <c r="FD171" s="177"/>
      <c r="FE171" s="177"/>
      <c r="FF171" s="177"/>
      <c r="FG171" s="177"/>
      <c r="FH171" s="177"/>
      <c r="FI171" s="177"/>
      <c r="FJ171" s="177"/>
      <c r="FK171" s="177"/>
      <c r="FL171" s="177"/>
      <c r="FM171" s="177"/>
      <c r="FN171" s="177"/>
      <c r="FO171" s="177"/>
      <c r="FP171" s="177"/>
      <c r="FQ171" s="177"/>
      <c r="FR171" s="177"/>
      <c r="FS171" s="177"/>
      <c r="FT171" s="177"/>
      <c r="FU171" s="177"/>
      <c r="FV171" s="177"/>
      <c r="FW171" s="177"/>
      <c r="FX171" s="177"/>
      <c r="FY171" s="177"/>
      <c r="FZ171" s="177"/>
      <c r="GA171" s="177"/>
      <c r="GB171" s="177"/>
      <c r="GC171" s="177"/>
      <c r="GD171" s="177"/>
      <c r="GE171" s="177"/>
      <c r="GF171" s="177"/>
      <c r="GG171" s="177"/>
      <c r="GH171" s="177"/>
      <c r="GI171" s="177"/>
      <c r="GJ171" s="177"/>
      <c r="GK171" s="177"/>
      <c r="GL171" s="177"/>
      <c r="GM171" s="177"/>
      <c r="GN171" s="177"/>
      <c r="GO171" s="177"/>
      <c r="GP171" s="177"/>
      <c r="GQ171" s="177"/>
      <c r="GR171" s="177"/>
      <c r="GS171" s="177"/>
      <c r="GT171" s="177"/>
      <c r="GU171" s="177"/>
      <c r="GV171" s="177"/>
      <c r="GW171" s="177"/>
      <c r="GX171" s="177"/>
      <c r="GY171" s="177"/>
      <c r="GZ171" s="177"/>
      <c r="HA171" s="177"/>
      <c r="HB171" s="177"/>
      <c r="HC171" s="177"/>
      <c r="HD171" s="177"/>
      <c r="HE171" s="177"/>
      <c r="HF171" s="177"/>
      <c r="HG171" s="177"/>
      <c r="HH171" s="177"/>
      <c r="HI171" s="177"/>
      <c r="HJ171" s="177"/>
      <c r="HK171" s="177"/>
      <c r="HL171" s="177"/>
      <c r="HM171" s="177"/>
      <c r="HN171" s="177"/>
      <c r="HO171" s="177"/>
      <c r="HP171" s="177"/>
      <c r="HQ171" s="177"/>
      <c r="HR171" s="177"/>
      <c r="HS171" s="177"/>
      <c r="HT171" s="177"/>
      <c r="HU171" s="177"/>
      <c r="HV171" s="177"/>
      <c r="HW171" s="177"/>
      <c r="HX171" s="177"/>
      <c r="HY171" s="177"/>
      <c r="HZ171" s="177"/>
      <c r="IA171" s="177"/>
      <c r="IB171" s="177"/>
      <c r="IC171" s="177"/>
      <c r="ID171" s="177"/>
      <c r="IE171" s="177"/>
      <c r="IF171" s="177"/>
      <c r="IG171" s="177"/>
      <c r="IH171" s="177"/>
      <c r="II171" s="177"/>
      <c r="IJ171" s="177"/>
      <c r="IK171" s="177"/>
      <c r="IL171" s="177"/>
      <c r="IM171" s="177"/>
      <c r="IN171" s="177"/>
      <c r="IO171" s="177"/>
      <c r="IP171" s="177"/>
      <c r="IQ171" s="177"/>
      <c r="IR171" s="177"/>
      <c r="IS171" s="177"/>
      <c r="IT171" s="177"/>
      <c r="IU171" s="177"/>
      <c r="IV171" s="177"/>
      <c r="IW171" s="177"/>
    </row>
    <row r="172" spans="1:257" hidden="1" x14ac:dyDescent="0.2">
      <c r="A172" s="542"/>
      <c r="B172" s="544"/>
      <c r="C172" s="543"/>
      <c r="D172" s="543"/>
      <c r="E172" s="543"/>
      <c r="F172" s="543"/>
      <c r="G172" s="543"/>
      <c r="H172" s="10"/>
      <c r="I172" s="173">
        <v>0</v>
      </c>
      <c r="J172" s="177"/>
      <c r="K172" s="228"/>
      <c r="L172" s="210"/>
      <c r="M172" s="210"/>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c r="CM172" s="177"/>
      <c r="CN172" s="177"/>
      <c r="CO172" s="177"/>
      <c r="CP172" s="177"/>
      <c r="CQ172" s="177"/>
      <c r="CR172" s="177"/>
      <c r="CS172" s="177"/>
      <c r="CT172" s="177"/>
      <c r="CU172" s="177"/>
      <c r="CV172" s="177"/>
      <c r="CW172" s="177"/>
      <c r="CX172" s="177"/>
      <c r="CY172" s="177"/>
      <c r="CZ172" s="177"/>
      <c r="DA172" s="177"/>
      <c r="DB172" s="177"/>
      <c r="DC172" s="177"/>
      <c r="DD172" s="177"/>
      <c r="DE172" s="177"/>
      <c r="DF172" s="177"/>
      <c r="DG172" s="177"/>
      <c r="DH172" s="177"/>
      <c r="DI172" s="177"/>
      <c r="DJ172" s="177"/>
      <c r="DK172" s="177"/>
      <c r="DL172" s="177"/>
      <c r="DM172" s="177"/>
      <c r="DN172" s="177"/>
      <c r="DO172" s="177"/>
      <c r="DP172" s="177"/>
      <c r="DQ172" s="177"/>
      <c r="DR172" s="177"/>
      <c r="DS172" s="177"/>
      <c r="DT172" s="177"/>
      <c r="DU172" s="177"/>
      <c r="DV172" s="177"/>
      <c r="DW172" s="177"/>
      <c r="DX172" s="177"/>
      <c r="DY172" s="177"/>
      <c r="DZ172" s="177"/>
      <c r="EA172" s="177"/>
      <c r="EB172" s="177"/>
      <c r="EC172" s="177"/>
      <c r="ED172" s="177"/>
      <c r="EE172" s="177"/>
      <c r="EF172" s="177"/>
      <c r="EG172" s="177"/>
      <c r="EH172" s="177"/>
      <c r="EI172" s="177"/>
      <c r="EJ172" s="177"/>
      <c r="EK172" s="177"/>
      <c r="EL172" s="177"/>
      <c r="EM172" s="177"/>
      <c r="EN172" s="177"/>
      <c r="EO172" s="177"/>
      <c r="EP172" s="177"/>
      <c r="EQ172" s="177"/>
      <c r="ER172" s="177"/>
      <c r="ES172" s="177"/>
      <c r="ET172" s="177"/>
      <c r="EU172" s="177"/>
      <c r="EV172" s="177"/>
      <c r="EW172" s="177"/>
      <c r="EX172" s="177"/>
      <c r="EY172" s="177"/>
      <c r="EZ172" s="177"/>
      <c r="FA172" s="177"/>
      <c r="FB172" s="177"/>
      <c r="FC172" s="177"/>
      <c r="FD172" s="177"/>
      <c r="FE172" s="177"/>
      <c r="FF172" s="177"/>
      <c r="FG172" s="177"/>
      <c r="FH172" s="177"/>
      <c r="FI172" s="177"/>
      <c r="FJ172" s="177"/>
      <c r="FK172" s="177"/>
      <c r="FL172" s="177"/>
      <c r="FM172" s="177"/>
      <c r="FN172" s="177"/>
      <c r="FO172" s="177"/>
      <c r="FP172" s="177"/>
      <c r="FQ172" s="177"/>
      <c r="FR172" s="177"/>
      <c r="FS172" s="177"/>
      <c r="FT172" s="177"/>
      <c r="FU172" s="177"/>
      <c r="FV172" s="177"/>
      <c r="FW172" s="177"/>
      <c r="FX172" s="177"/>
      <c r="FY172" s="177"/>
      <c r="FZ172" s="177"/>
      <c r="GA172" s="177"/>
      <c r="GB172" s="177"/>
      <c r="GC172" s="177"/>
      <c r="GD172" s="177"/>
      <c r="GE172" s="177"/>
      <c r="GF172" s="177"/>
      <c r="GG172" s="177"/>
      <c r="GH172" s="177"/>
      <c r="GI172" s="177"/>
      <c r="GJ172" s="177"/>
      <c r="GK172" s="177"/>
      <c r="GL172" s="177"/>
      <c r="GM172" s="177"/>
      <c r="GN172" s="177"/>
      <c r="GO172" s="177"/>
      <c r="GP172" s="177"/>
      <c r="GQ172" s="177"/>
      <c r="GR172" s="177"/>
      <c r="GS172" s="177"/>
      <c r="GT172" s="177"/>
      <c r="GU172" s="177"/>
      <c r="GV172" s="177"/>
      <c r="GW172" s="177"/>
      <c r="GX172" s="177"/>
      <c r="GY172" s="177"/>
      <c r="GZ172" s="177"/>
      <c r="HA172" s="177"/>
      <c r="HB172" s="177"/>
      <c r="HC172" s="177"/>
      <c r="HD172" s="177"/>
      <c r="HE172" s="177"/>
      <c r="HF172" s="177"/>
      <c r="HG172" s="177"/>
      <c r="HH172" s="177"/>
      <c r="HI172" s="177"/>
      <c r="HJ172" s="177"/>
      <c r="HK172" s="177"/>
      <c r="HL172" s="177"/>
      <c r="HM172" s="177"/>
      <c r="HN172" s="177"/>
      <c r="HO172" s="177"/>
      <c r="HP172" s="177"/>
      <c r="HQ172" s="177"/>
      <c r="HR172" s="177"/>
      <c r="HS172" s="177"/>
      <c r="HT172" s="177"/>
      <c r="HU172" s="177"/>
      <c r="HV172" s="177"/>
      <c r="HW172" s="177"/>
      <c r="HX172" s="177"/>
      <c r="HY172" s="177"/>
      <c r="HZ172" s="177"/>
      <c r="IA172" s="177"/>
      <c r="IB172" s="177"/>
      <c r="IC172" s="177"/>
      <c r="ID172" s="177"/>
      <c r="IE172" s="177"/>
      <c r="IF172" s="177"/>
      <c r="IG172" s="177"/>
      <c r="IH172" s="177"/>
      <c r="II172" s="177"/>
      <c r="IJ172" s="177"/>
      <c r="IK172" s="177"/>
      <c r="IL172" s="177"/>
      <c r="IM172" s="177"/>
      <c r="IN172" s="177"/>
      <c r="IO172" s="177"/>
      <c r="IP172" s="177"/>
      <c r="IQ172" s="177"/>
      <c r="IR172" s="177"/>
      <c r="IS172" s="177"/>
      <c r="IT172" s="177"/>
      <c r="IU172" s="177"/>
      <c r="IV172" s="177"/>
      <c r="IW172" s="177"/>
    </row>
    <row r="173" spans="1:257" hidden="1" x14ac:dyDescent="0.2">
      <c r="A173" s="542"/>
      <c r="B173" s="544"/>
      <c r="C173" s="543"/>
      <c r="D173" s="543"/>
      <c r="E173" s="543"/>
      <c r="F173" s="543"/>
      <c r="G173" s="543"/>
      <c r="H173" s="10"/>
      <c r="I173" s="173">
        <v>0</v>
      </c>
      <c r="J173" s="177"/>
      <c r="K173" s="228"/>
      <c r="L173" s="210"/>
      <c r="M173" s="210"/>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c r="CV173" s="177"/>
      <c r="CW173" s="177"/>
      <c r="CX173" s="177"/>
      <c r="CY173" s="177"/>
      <c r="CZ173" s="177"/>
      <c r="DA173" s="177"/>
      <c r="DB173" s="177"/>
      <c r="DC173" s="177"/>
      <c r="DD173" s="177"/>
      <c r="DE173" s="177"/>
      <c r="DF173" s="177"/>
      <c r="DG173" s="177"/>
      <c r="DH173" s="177"/>
      <c r="DI173" s="177"/>
      <c r="DJ173" s="177"/>
      <c r="DK173" s="177"/>
      <c r="DL173" s="177"/>
      <c r="DM173" s="177"/>
      <c r="DN173" s="177"/>
      <c r="DO173" s="177"/>
      <c r="DP173" s="177"/>
      <c r="DQ173" s="177"/>
      <c r="DR173" s="177"/>
      <c r="DS173" s="177"/>
      <c r="DT173" s="177"/>
      <c r="DU173" s="177"/>
      <c r="DV173" s="177"/>
      <c r="DW173" s="177"/>
      <c r="DX173" s="177"/>
      <c r="DY173" s="177"/>
      <c r="DZ173" s="177"/>
      <c r="EA173" s="177"/>
      <c r="EB173" s="177"/>
      <c r="EC173" s="177"/>
      <c r="ED173" s="177"/>
      <c r="EE173" s="177"/>
      <c r="EF173" s="177"/>
      <c r="EG173" s="177"/>
      <c r="EH173" s="177"/>
      <c r="EI173" s="177"/>
      <c r="EJ173" s="177"/>
      <c r="EK173" s="177"/>
      <c r="EL173" s="177"/>
      <c r="EM173" s="177"/>
      <c r="EN173" s="177"/>
      <c r="EO173" s="177"/>
      <c r="EP173" s="177"/>
      <c r="EQ173" s="177"/>
      <c r="ER173" s="177"/>
      <c r="ES173" s="177"/>
      <c r="ET173" s="177"/>
      <c r="EU173" s="177"/>
      <c r="EV173" s="177"/>
      <c r="EW173" s="177"/>
      <c r="EX173" s="177"/>
      <c r="EY173" s="177"/>
      <c r="EZ173" s="177"/>
      <c r="FA173" s="177"/>
      <c r="FB173" s="177"/>
      <c r="FC173" s="177"/>
      <c r="FD173" s="177"/>
      <c r="FE173" s="177"/>
      <c r="FF173" s="177"/>
      <c r="FG173" s="177"/>
      <c r="FH173" s="177"/>
      <c r="FI173" s="177"/>
      <c r="FJ173" s="177"/>
      <c r="FK173" s="177"/>
      <c r="FL173" s="177"/>
      <c r="FM173" s="177"/>
      <c r="FN173" s="177"/>
      <c r="FO173" s="177"/>
      <c r="FP173" s="177"/>
      <c r="FQ173" s="177"/>
      <c r="FR173" s="177"/>
      <c r="FS173" s="177"/>
      <c r="FT173" s="177"/>
      <c r="FU173" s="177"/>
      <c r="FV173" s="177"/>
      <c r="FW173" s="177"/>
      <c r="FX173" s="177"/>
      <c r="FY173" s="177"/>
      <c r="FZ173" s="177"/>
      <c r="GA173" s="177"/>
      <c r="GB173" s="177"/>
      <c r="GC173" s="177"/>
      <c r="GD173" s="177"/>
      <c r="GE173" s="177"/>
      <c r="GF173" s="177"/>
      <c r="GG173" s="177"/>
      <c r="GH173" s="177"/>
      <c r="GI173" s="177"/>
      <c r="GJ173" s="177"/>
      <c r="GK173" s="177"/>
      <c r="GL173" s="177"/>
      <c r="GM173" s="177"/>
      <c r="GN173" s="177"/>
      <c r="GO173" s="177"/>
      <c r="GP173" s="177"/>
      <c r="GQ173" s="177"/>
      <c r="GR173" s="177"/>
      <c r="GS173" s="177"/>
      <c r="GT173" s="177"/>
      <c r="GU173" s="177"/>
      <c r="GV173" s="177"/>
      <c r="GW173" s="177"/>
      <c r="GX173" s="177"/>
      <c r="GY173" s="177"/>
      <c r="GZ173" s="177"/>
      <c r="HA173" s="177"/>
      <c r="HB173" s="177"/>
      <c r="HC173" s="177"/>
      <c r="HD173" s="177"/>
      <c r="HE173" s="177"/>
      <c r="HF173" s="177"/>
      <c r="HG173" s="177"/>
      <c r="HH173" s="177"/>
      <c r="HI173" s="177"/>
      <c r="HJ173" s="177"/>
      <c r="HK173" s="177"/>
      <c r="HL173" s="177"/>
      <c r="HM173" s="177"/>
      <c r="HN173" s="177"/>
      <c r="HO173" s="177"/>
      <c r="HP173" s="177"/>
      <c r="HQ173" s="177"/>
      <c r="HR173" s="177"/>
      <c r="HS173" s="177"/>
      <c r="HT173" s="177"/>
      <c r="HU173" s="177"/>
      <c r="HV173" s="177"/>
      <c r="HW173" s="177"/>
      <c r="HX173" s="177"/>
      <c r="HY173" s="177"/>
      <c r="HZ173" s="177"/>
      <c r="IA173" s="177"/>
      <c r="IB173" s="177"/>
      <c r="IC173" s="177"/>
      <c r="ID173" s="177"/>
      <c r="IE173" s="177"/>
      <c r="IF173" s="177"/>
      <c r="IG173" s="177"/>
      <c r="IH173" s="177"/>
      <c r="II173" s="177"/>
      <c r="IJ173" s="177"/>
      <c r="IK173" s="177"/>
      <c r="IL173" s="177"/>
      <c r="IM173" s="177"/>
      <c r="IN173" s="177"/>
      <c r="IO173" s="177"/>
      <c r="IP173" s="177"/>
      <c r="IQ173" s="177"/>
      <c r="IR173" s="177"/>
      <c r="IS173" s="177"/>
      <c r="IT173" s="177"/>
      <c r="IU173" s="177"/>
      <c r="IV173" s="177"/>
      <c r="IW173" s="177"/>
    </row>
    <row r="174" spans="1:257" hidden="1" x14ac:dyDescent="0.2">
      <c r="A174" s="542"/>
      <c r="B174" s="544"/>
      <c r="C174" s="543"/>
      <c r="D174" s="543"/>
      <c r="E174" s="543"/>
      <c r="F174" s="543"/>
      <c r="G174" s="543"/>
      <c r="H174" s="10"/>
      <c r="I174" s="173">
        <v>0</v>
      </c>
      <c r="J174" s="177"/>
      <c r="K174" s="228"/>
      <c r="L174" s="210"/>
      <c r="M174" s="210"/>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c r="CV174" s="177"/>
      <c r="CW174" s="177"/>
      <c r="CX174" s="177"/>
      <c r="CY174" s="177"/>
      <c r="CZ174" s="177"/>
      <c r="DA174" s="177"/>
      <c r="DB174" s="177"/>
      <c r="DC174" s="177"/>
      <c r="DD174" s="177"/>
      <c r="DE174" s="177"/>
      <c r="DF174" s="177"/>
      <c r="DG174" s="177"/>
      <c r="DH174" s="177"/>
      <c r="DI174" s="177"/>
      <c r="DJ174" s="177"/>
      <c r="DK174" s="177"/>
      <c r="DL174" s="177"/>
      <c r="DM174" s="177"/>
      <c r="DN174" s="177"/>
      <c r="DO174" s="177"/>
      <c r="DP174" s="177"/>
      <c r="DQ174" s="177"/>
      <c r="DR174" s="177"/>
      <c r="DS174" s="177"/>
      <c r="DT174" s="177"/>
      <c r="DU174" s="177"/>
      <c r="DV174" s="177"/>
      <c r="DW174" s="177"/>
      <c r="DX174" s="177"/>
      <c r="DY174" s="177"/>
      <c r="DZ174" s="177"/>
      <c r="EA174" s="177"/>
      <c r="EB174" s="177"/>
      <c r="EC174" s="177"/>
      <c r="ED174" s="177"/>
      <c r="EE174" s="177"/>
      <c r="EF174" s="177"/>
      <c r="EG174" s="177"/>
      <c r="EH174" s="177"/>
      <c r="EI174" s="177"/>
      <c r="EJ174" s="177"/>
      <c r="EK174" s="177"/>
      <c r="EL174" s="177"/>
      <c r="EM174" s="177"/>
      <c r="EN174" s="177"/>
      <c r="EO174" s="177"/>
      <c r="EP174" s="177"/>
      <c r="EQ174" s="177"/>
      <c r="ER174" s="177"/>
      <c r="ES174" s="177"/>
      <c r="ET174" s="177"/>
      <c r="EU174" s="177"/>
      <c r="EV174" s="177"/>
      <c r="EW174" s="177"/>
      <c r="EX174" s="177"/>
      <c r="EY174" s="177"/>
      <c r="EZ174" s="177"/>
      <c r="FA174" s="177"/>
      <c r="FB174" s="177"/>
      <c r="FC174" s="177"/>
      <c r="FD174" s="177"/>
      <c r="FE174" s="177"/>
      <c r="FF174" s="177"/>
      <c r="FG174" s="177"/>
      <c r="FH174" s="177"/>
      <c r="FI174" s="177"/>
      <c r="FJ174" s="177"/>
      <c r="FK174" s="177"/>
      <c r="FL174" s="177"/>
      <c r="FM174" s="177"/>
      <c r="FN174" s="177"/>
      <c r="FO174" s="177"/>
      <c r="FP174" s="177"/>
      <c r="FQ174" s="177"/>
      <c r="FR174" s="177"/>
      <c r="FS174" s="177"/>
      <c r="FT174" s="177"/>
      <c r="FU174" s="177"/>
      <c r="FV174" s="177"/>
      <c r="FW174" s="177"/>
      <c r="FX174" s="177"/>
      <c r="FY174" s="177"/>
      <c r="FZ174" s="177"/>
      <c r="GA174" s="177"/>
      <c r="GB174" s="177"/>
      <c r="GC174" s="177"/>
      <c r="GD174" s="177"/>
      <c r="GE174" s="177"/>
      <c r="GF174" s="177"/>
      <c r="GG174" s="177"/>
      <c r="GH174" s="177"/>
      <c r="GI174" s="177"/>
      <c r="GJ174" s="177"/>
      <c r="GK174" s="177"/>
      <c r="GL174" s="177"/>
      <c r="GM174" s="177"/>
      <c r="GN174" s="177"/>
      <c r="GO174" s="177"/>
      <c r="GP174" s="177"/>
      <c r="GQ174" s="177"/>
      <c r="GR174" s="177"/>
      <c r="GS174" s="177"/>
      <c r="GT174" s="177"/>
      <c r="GU174" s="177"/>
      <c r="GV174" s="177"/>
      <c r="GW174" s="177"/>
      <c r="GX174" s="177"/>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c r="IC174" s="177"/>
      <c r="ID174" s="177"/>
      <c r="IE174" s="177"/>
      <c r="IF174" s="177"/>
      <c r="IG174" s="177"/>
      <c r="IH174" s="177"/>
      <c r="II174" s="177"/>
      <c r="IJ174" s="177"/>
      <c r="IK174" s="177"/>
      <c r="IL174" s="177"/>
      <c r="IM174" s="177"/>
      <c r="IN174" s="177"/>
      <c r="IO174" s="177"/>
      <c r="IP174" s="177"/>
      <c r="IQ174" s="177"/>
      <c r="IR174" s="177"/>
      <c r="IS174" s="177"/>
      <c r="IT174" s="177"/>
      <c r="IU174" s="177"/>
      <c r="IV174" s="177"/>
      <c r="IW174" s="177"/>
    </row>
    <row r="175" spans="1:257" hidden="1" x14ac:dyDescent="0.2">
      <c r="A175" s="542"/>
      <c r="B175" s="544"/>
      <c r="C175" s="543"/>
      <c r="D175" s="543"/>
      <c r="E175" s="543"/>
      <c r="F175" s="543"/>
      <c r="G175" s="543"/>
      <c r="H175" s="10"/>
      <c r="I175" s="173">
        <v>0</v>
      </c>
      <c r="J175" s="177"/>
      <c r="K175" s="228"/>
      <c r="L175" s="210"/>
      <c r="M175" s="210"/>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177"/>
      <c r="CP175" s="177"/>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c r="DS175" s="177"/>
      <c r="DT175" s="177"/>
      <c r="DU175" s="177"/>
      <c r="DV175" s="177"/>
      <c r="DW175" s="177"/>
      <c r="DX175" s="177"/>
      <c r="DY175" s="177"/>
      <c r="DZ175" s="177"/>
      <c r="EA175" s="177"/>
      <c r="EB175" s="177"/>
      <c r="EC175" s="177"/>
      <c r="ED175" s="177"/>
      <c r="EE175" s="177"/>
      <c r="EF175" s="177"/>
      <c r="EG175" s="177"/>
      <c r="EH175" s="177"/>
      <c r="EI175" s="177"/>
      <c r="EJ175" s="177"/>
      <c r="EK175" s="177"/>
      <c r="EL175" s="177"/>
      <c r="EM175" s="177"/>
      <c r="EN175" s="177"/>
      <c r="EO175" s="177"/>
      <c r="EP175" s="177"/>
      <c r="EQ175" s="177"/>
      <c r="ER175" s="177"/>
      <c r="ES175" s="177"/>
      <c r="ET175" s="177"/>
      <c r="EU175" s="177"/>
      <c r="EV175" s="177"/>
      <c r="EW175" s="177"/>
      <c r="EX175" s="177"/>
      <c r="EY175" s="177"/>
      <c r="EZ175" s="177"/>
      <c r="FA175" s="177"/>
      <c r="FB175" s="177"/>
      <c r="FC175" s="177"/>
      <c r="FD175" s="177"/>
      <c r="FE175" s="177"/>
      <c r="FF175" s="177"/>
      <c r="FG175" s="177"/>
      <c r="FH175" s="177"/>
      <c r="FI175" s="177"/>
      <c r="FJ175" s="177"/>
      <c r="FK175" s="177"/>
      <c r="FL175" s="177"/>
      <c r="FM175" s="177"/>
      <c r="FN175" s="177"/>
      <c r="FO175" s="177"/>
      <c r="FP175" s="177"/>
      <c r="FQ175" s="177"/>
      <c r="FR175" s="177"/>
      <c r="FS175" s="177"/>
      <c r="FT175" s="177"/>
      <c r="FU175" s="177"/>
      <c r="FV175" s="177"/>
      <c r="FW175" s="177"/>
      <c r="FX175" s="177"/>
      <c r="FY175" s="177"/>
      <c r="FZ175" s="177"/>
      <c r="GA175" s="177"/>
      <c r="GB175" s="177"/>
      <c r="GC175" s="177"/>
      <c r="GD175" s="177"/>
      <c r="GE175" s="177"/>
      <c r="GF175" s="177"/>
      <c r="GG175" s="177"/>
      <c r="GH175" s="177"/>
      <c r="GI175" s="177"/>
      <c r="GJ175" s="177"/>
      <c r="GK175" s="177"/>
      <c r="GL175" s="177"/>
      <c r="GM175" s="177"/>
      <c r="GN175" s="177"/>
      <c r="GO175" s="177"/>
      <c r="GP175" s="177"/>
      <c r="GQ175" s="177"/>
      <c r="GR175" s="177"/>
      <c r="GS175" s="177"/>
      <c r="GT175" s="177"/>
      <c r="GU175" s="177"/>
      <c r="GV175" s="177"/>
      <c r="GW175" s="177"/>
      <c r="GX175" s="177"/>
      <c r="GY175" s="177"/>
      <c r="GZ175" s="177"/>
      <c r="HA175" s="177"/>
      <c r="HB175" s="177"/>
      <c r="HC175" s="177"/>
      <c r="HD175" s="177"/>
      <c r="HE175" s="177"/>
      <c r="HF175" s="177"/>
      <c r="HG175" s="177"/>
      <c r="HH175" s="177"/>
      <c r="HI175" s="177"/>
      <c r="HJ175" s="177"/>
      <c r="HK175" s="177"/>
      <c r="HL175" s="177"/>
      <c r="HM175" s="177"/>
      <c r="HN175" s="177"/>
      <c r="HO175" s="177"/>
      <c r="HP175" s="177"/>
      <c r="HQ175" s="177"/>
      <c r="HR175" s="177"/>
      <c r="HS175" s="177"/>
      <c r="HT175" s="177"/>
      <c r="HU175" s="177"/>
      <c r="HV175" s="177"/>
      <c r="HW175" s="177"/>
      <c r="HX175" s="177"/>
      <c r="HY175" s="177"/>
      <c r="HZ175" s="177"/>
      <c r="IA175" s="177"/>
      <c r="IB175" s="177"/>
      <c r="IC175" s="177"/>
      <c r="ID175" s="177"/>
      <c r="IE175" s="177"/>
      <c r="IF175" s="177"/>
      <c r="IG175" s="177"/>
      <c r="IH175" s="177"/>
      <c r="II175" s="177"/>
      <c r="IJ175" s="177"/>
      <c r="IK175" s="177"/>
      <c r="IL175" s="177"/>
      <c r="IM175" s="177"/>
      <c r="IN175" s="177"/>
      <c r="IO175" s="177"/>
      <c r="IP175" s="177"/>
      <c r="IQ175" s="177"/>
      <c r="IR175" s="177"/>
      <c r="IS175" s="177"/>
      <c r="IT175" s="177"/>
      <c r="IU175" s="177"/>
      <c r="IV175" s="177"/>
      <c r="IW175" s="177"/>
    </row>
    <row r="176" spans="1:257" hidden="1" x14ac:dyDescent="0.2">
      <c r="A176" s="542"/>
      <c r="B176" s="544"/>
      <c r="C176" s="543"/>
      <c r="D176" s="543"/>
      <c r="E176" s="543"/>
      <c r="F176" s="543"/>
      <c r="G176" s="543"/>
      <c r="H176" s="10"/>
      <c r="I176" s="173">
        <v>0</v>
      </c>
      <c r="J176" s="177"/>
      <c r="K176" s="228"/>
      <c r="L176" s="210"/>
      <c r="M176" s="210"/>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c r="CV176" s="177"/>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C176" s="177"/>
      <c r="ED176" s="177"/>
      <c r="EE176" s="177"/>
      <c r="EF176" s="177"/>
      <c r="EG176" s="177"/>
      <c r="EH176" s="177"/>
      <c r="EI176" s="177"/>
      <c r="EJ176" s="177"/>
      <c r="EK176" s="177"/>
      <c r="EL176" s="177"/>
      <c r="EM176" s="177"/>
      <c r="EN176" s="177"/>
      <c r="EO176" s="177"/>
      <c r="EP176" s="177"/>
      <c r="EQ176" s="177"/>
      <c r="ER176" s="177"/>
      <c r="ES176" s="177"/>
      <c r="ET176" s="177"/>
      <c r="EU176" s="177"/>
      <c r="EV176" s="177"/>
      <c r="EW176" s="177"/>
      <c r="EX176" s="177"/>
      <c r="EY176" s="177"/>
      <c r="EZ176" s="177"/>
      <c r="FA176" s="177"/>
      <c r="FB176" s="177"/>
      <c r="FC176" s="177"/>
      <c r="FD176" s="177"/>
      <c r="FE176" s="177"/>
      <c r="FF176" s="177"/>
      <c r="FG176" s="177"/>
      <c r="FH176" s="177"/>
      <c r="FI176" s="177"/>
      <c r="FJ176" s="177"/>
      <c r="FK176" s="177"/>
      <c r="FL176" s="177"/>
      <c r="FM176" s="177"/>
      <c r="FN176" s="177"/>
      <c r="FO176" s="177"/>
      <c r="FP176" s="177"/>
      <c r="FQ176" s="177"/>
      <c r="FR176" s="177"/>
      <c r="FS176" s="177"/>
      <c r="FT176" s="177"/>
      <c r="FU176" s="177"/>
      <c r="FV176" s="177"/>
      <c r="FW176" s="177"/>
      <c r="FX176" s="177"/>
      <c r="FY176" s="177"/>
      <c r="FZ176" s="177"/>
      <c r="GA176" s="177"/>
      <c r="GB176" s="177"/>
      <c r="GC176" s="177"/>
      <c r="GD176" s="177"/>
      <c r="GE176" s="177"/>
      <c r="GF176" s="177"/>
      <c r="GG176" s="177"/>
      <c r="GH176" s="177"/>
      <c r="GI176" s="177"/>
      <c r="GJ176" s="177"/>
      <c r="GK176" s="177"/>
      <c r="GL176" s="177"/>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N176" s="177"/>
      <c r="IO176" s="177"/>
      <c r="IP176" s="177"/>
      <c r="IQ176" s="177"/>
      <c r="IR176" s="177"/>
      <c r="IS176" s="177"/>
      <c r="IT176" s="177"/>
      <c r="IU176" s="177"/>
      <c r="IV176" s="177"/>
      <c r="IW176" s="177"/>
    </row>
    <row r="177" spans="1:257" hidden="1" x14ac:dyDescent="0.2">
      <c r="A177" s="542"/>
      <c r="B177" s="544"/>
      <c r="C177" s="543"/>
      <c r="D177" s="543"/>
      <c r="E177" s="543"/>
      <c r="F177" s="543"/>
      <c r="G177" s="543"/>
      <c r="H177" s="10"/>
      <c r="I177" s="173">
        <v>0</v>
      </c>
      <c r="J177" s="177"/>
      <c r="K177" s="228"/>
      <c r="L177" s="210"/>
      <c r="M177" s="210"/>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c r="CV177" s="177"/>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C177" s="177"/>
      <c r="ED177" s="177"/>
      <c r="EE177" s="177"/>
      <c r="EF177" s="177"/>
      <c r="EG177" s="177"/>
      <c r="EH177" s="177"/>
      <c r="EI177" s="177"/>
      <c r="EJ177" s="177"/>
      <c r="EK177" s="177"/>
      <c r="EL177" s="177"/>
      <c r="EM177" s="177"/>
      <c r="EN177" s="177"/>
      <c r="EO177" s="177"/>
      <c r="EP177" s="177"/>
      <c r="EQ177" s="177"/>
      <c r="ER177" s="177"/>
      <c r="ES177" s="177"/>
      <c r="ET177" s="177"/>
      <c r="EU177" s="177"/>
      <c r="EV177" s="177"/>
      <c r="EW177" s="177"/>
      <c r="EX177" s="177"/>
      <c r="EY177" s="177"/>
      <c r="EZ177" s="177"/>
      <c r="FA177" s="177"/>
      <c r="FB177" s="177"/>
      <c r="FC177" s="177"/>
      <c r="FD177" s="177"/>
      <c r="FE177" s="177"/>
      <c r="FF177" s="177"/>
      <c r="FG177" s="177"/>
      <c r="FH177" s="177"/>
      <c r="FI177" s="177"/>
      <c r="FJ177" s="177"/>
      <c r="FK177" s="177"/>
      <c r="FL177" s="177"/>
      <c r="FM177" s="177"/>
      <c r="FN177" s="177"/>
      <c r="FO177" s="177"/>
      <c r="FP177" s="177"/>
      <c r="FQ177" s="177"/>
      <c r="FR177" s="177"/>
      <c r="FS177" s="177"/>
      <c r="FT177" s="177"/>
      <c r="FU177" s="177"/>
      <c r="FV177" s="177"/>
      <c r="FW177" s="177"/>
      <c r="FX177" s="177"/>
      <c r="FY177" s="177"/>
      <c r="FZ177" s="177"/>
      <c r="GA177" s="177"/>
      <c r="GB177" s="177"/>
      <c r="GC177" s="177"/>
      <c r="GD177" s="177"/>
      <c r="GE177" s="177"/>
      <c r="GF177" s="177"/>
      <c r="GG177" s="177"/>
      <c r="GH177" s="177"/>
      <c r="GI177" s="177"/>
      <c r="GJ177" s="177"/>
      <c r="GK177" s="177"/>
      <c r="GL177" s="177"/>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N177" s="177"/>
      <c r="IO177" s="177"/>
      <c r="IP177" s="177"/>
      <c r="IQ177" s="177"/>
      <c r="IR177" s="177"/>
      <c r="IS177" s="177"/>
      <c r="IT177" s="177"/>
      <c r="IU177" s="177"/>
      <c r="IV177" s="177"/>
      <c r="IW177" s="177"/>
    </row>
    <row r="178" spans="1:257" hidden="1" x14ac:dyDescent="0.2">
      <c r="A178" s="542"/>
      <c r="B178" s="544"/>
      <c r="C178" s="543"/>
      <c r="D178" s="543"/>
      <c r="E178" s="543"/>
      <c r="F178" s="543"/>
      <c r="G178" s="543"/>
      <c r="H178" s="10"/>
      <c r="I178" s="173">
        <v>0</v>
      </c>
      <c r="J178" s="177"/>
      <c r="K178" s="228"/>
      <c r="L178" s="210"/>
      <c r="M178" s="210"/>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c r="CM178" s="177"/>
      <c r="CN178" s="177"/>
      <c r="CO178" s="177"/>
      <c r="CP178" s="177"/>
      <c r="CQ178" s="177"/>
      <c r="CR178" s="177"/>
      <c r="CS178" s="177"/>
      <c r="CT178" s="177"/>
      <c r="CU178" s="177"/>
      <c r="CV178" s="177"/>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C178" s="177"/>
      <c r="ED178" s="177"/>
      <c r="EE178" s="177"/>
      <c r="EF178" s="177"/>
      <c r="EG178" s="177"/>
      <c r="EH178" s="177"/>
      <c r="EI178" s="177"/>
      <c r="EJ178" s="177"/>
      <c r="EK178" s="177"/>
      <c r="EL178" s="177"/>
      <c r="EM178" s="177"/>
      <c r="EN178" s="177"/>
      <c r="EO178" s="177"/>
      <c r="EP178" s="177"/>
      <c r="EQ178" s="177"/>
      <c r="ER178" s="177"/>
      <c r="ES178" s="177"/>
      <c r="ET178" s="177"/>
      <c r="EU178" s="177"/>
      <c r="EV178" s="177"/>
      <c r="EW178" s="177"/>
      <c r="EX178" s="177"/>
      <c r="EY178" s="177"/>
      <c r="EZ178" s="177"/>
      <c r="FA178" s="177"/>
      <c r="FB178" s="177"/>
      <c r="FC178" s="177"/>
      <c r="FD178" s="177"/>
      <c r="FE178" s="177"/>
      <c r="FF178" s="177"/>
      <c r="FG178" s="177"/>
      <c r="FH178" s="177"/>
      <c r="FI178" s="177"/>
      <c r="FJ178" s="177"/>
      <c r="FK178" s="177"/>
      <c r="FL178" s="177"/>
      <c r="FM178" s="177"/>
      <c r="FN178" s="177"/>
      <c r="FO178" s="177"/>
      <c r="FP178" s="177"/>
      <c r="FQ178" s="177"/>
      <c r="FR178" s="177"/>
      <c r="FS178" s="177"/>
      <c r="FT178" s="177"/>
      <c r="FU178" s="177"/>
      <c r="FV178" s="177"/>
      <c r="FW178" s="177"/>
      <c r="FX178" s="177"/>
      <c r="FY178" s="177"/>
      <c r="FZ178" s="177"/>
      <c r="GA178" s="177"/>
      <c r="GB178" s="177"/>
      <c r="GC178" s="177"/>
      <c r="GD178" s="177"/>
      <c r="GE178" s="177"/>
      <c r="GF178" s="177"/>
      <c r="GG178" s="177"/>
      <c r="GH178" s="177"/>
      <c r="GI178" s="177"/>
      <c r="GJ178" s="177"/>
      <c r="GK178" s="177"/>
      <c r="GL178" s="177"/>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N178" s="177"/>
      <c r="IO178" s="177"/>
      <c r="IP178" s="177"/>
      <c r="IQ178" s="177"/>
      <c r="IR178" s="177"/>
      <c r="IS178" s="177"/>
      <c r="IT178" s="177"/>
      <c r="IU178" s="177"/>
      <c r="IV178" s="177"/>
      <c r="IW178" s="177"/>
    </row>
    <row r="179" spans="1:257" ht="15" hidden="1" customHeight="1" x14ac:dyDescent="0.2">
      <c r="A179" s="542"/>
      <c r="B179" s="544"/>
      <c r="C179" s="543"/>
      <c r="D179" s="543"/>
      <c r="E179" s="543"/>
      <c r="F179" s="543"/>
      <c r="G179" s="543"/>
      <c r="H179" s="10"/>
      <c r="I179" s="173">
        <v>0</v>
      </c>
      <c r="J179" s="177"/>
      <c r="K179" s="228"/>
      <c r="L179" s="210"/>
      <c r="M179" s="210"/>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c r="CM179" s="177"/>
      <c r="CN179" s="177"/>
      <c r="CO179" s="177"/>
      <c r="CP179" s="177"/>
      <c r="CQ179" s="177"/>
      <c r="CR179" s="177"/>
      <c r="CS179" s="177"/>
      <c r="CT179" s="177"/>
      <c r="CU179" s="177"/>
      <c r="CV179" s="177"/>
      <c r="CW179" s="177"/>
      <c r="CX179" s="177"/>
      <c r="CY179" s="177"/>
      <c r="CZ179" s="177"/>
      <c r="DA179" s="177"/>
      <c r="DB179" s="177"/>
      <c r="DC179" s="177"/>
      <c r="DD179" s="177"/>
      <c r="DE179" s="177"/>
      <c r="DF179" s="177"/>
      <c r="DG179" s="177"/>
      <c r="DH179" s="177"/>
      <c r="DI179" s="177"/>
      <c r="DJ179" s="177"/>
      <c r="DK179" s="177"/>
      <c r="DL179" s="177"/>
      <c r="DM179" s="177"/>
      <c r="DN179" s="177"/>
      <c r="DO179" s="177"/>
      <c r="DP179" s="177"/>
      <c r="DQ179" s="177"/>
      <c r="DR179" s="177"/>
      <c r="DS179" s="177"/>
      <c r="DT179" s="177"/>
      <c r="DU179" s="177"/>
      <c r="DV179" s="177"/>
      <c r="DW179" s="177"/>
      <c r="DX179" s="177"/>
      <c r="DY179" s="177"/>
      <c r="DZ179" s="177"/>
      <c r="EA179" s="177"/>
      <c r="EB179" s="177"/>
      <c r="EC179" s="177"/>
      <c r="ED179" s="177"/>
      <c r="EE179" s="177"/>
      <c r="EF179" s="177"/>
      <c r="EG179" s="177"/>
      <c r="EH179" s="177"/>
      <c r="EI179" s="177"/>
      <c r="EJ179" s="177"/>
      <c r="EK179" s="177"/>
      <c r="EL179" s="177"/>
      <c r="EM179" s="177"/>
      <c r="EN179" s="177"/>
      <c r="EO179" s="177"/>
      <c r="EP179" s="177"/>
      <c r="EQ179" s="177"/>
      <c r="ER179" s="177"/>
      <c r="ES179" s="177"/>
      <c r="ET179" s="177"/>
      <c r="EU179" s="177"/>
      <c r="EV179" s="177"/>
      <c r="EW179" s="177"/>
      <c r="EX179" s="177"/>
      <c r="EY179" s="177"/>
      <c r="EZ179" s="177"/>
      <c r="FA179" s="177"/>
      <c r="FB179" s="177"/>
      <c r="FC179" s="177"/>
      <c r="FD179" s="177"/>
      <c r="FE179" s="177"/>
      <c r="FF179" s="177"/>
      <c r="FG179" s="177"/>
      <c r="FH179" s="177"/>
      <c r="FI179" s="177"/>
      <c r="FJ179" s="177"/>
      <c r="FK179" s="177"/>
      <c r="FL179" s="177"/>
      <c r="FM179" s="177"/>
      <c r="FN179" s="177"/>
      <c r="FO179" s="177"/>
      <c r="FP179" s="177"/>
      <c r="FQ179" s="177"/>
      <c r="FR179" s="177"/>
      <c r="FS179" s="177"/>
      <c r="FT179" s="177"/>
      <c r="FU179" s="177"/>
      <c r="FV179" s="177"/>
      <c r="FW179" s="177"/>
      <c r="FX179" s="177"/>
      <c r="FY179" s="177"/>
      <c r="FZ179" s="177"/>
      <c r="GA179" s="177"/>
      <c r="GB179" s="177"/>
      <c r="GC179" s="177"/>
      <c r="GD179" s="177"/>
      <c r="GE179" s="177"/>
      <c r="GF179" s="177"/>
      <c r="GG179" s="177"/>
      <c r="GH179" s="177"/>
      <c r="GI179" s="177"/>
      <c r="GJ179" s="177"/>
      <c r="GK179" s="177"/>
      <c r="GL179" s="177"/>
      <c r="GM179" s="177"/>
      <c r="GN179" s="177"/>
      <c r="GO179" s="177"/>
      <c r="GP179" s="177"/>
      <c r="GQ179" s="177"/>
      <c r="GR179" s="177"/>
      <c r="GS179" s="177"/>
      <c r="GT179" s="177"/>
      <c r="GU179" s="177"/>
      <c r="GV179" s="177"/>
      <c r="GW179" s="177"/>
      <c r="GX179" s="177"/>
      <c r="GY179" s="177"/>
      <c r="GZ179" s="177"/>
      <c r="HA179" s="177"/>
      <c r="HB179" s="177"/>
      <c r="HC179" s="177"/>
      <c r="HD179" s="177"/>
      <c r="HE179" s="177"/>
      <c r="HF179" s="177"/>
      <c r="HG179" s="177"/>
      <c r="HH179" s="177"/>
      <c r="HI179" s="177"/>
      <c r="HJ179" s="177"/>
      <c r="HK179" s="177"/>
      <c r="HL179" s="177"/>
      <c r="HM179" s="177"/>
      <c r="HN179" s="177"/>
      <c r="HO179" s="177"/>
      <c r="HP179" s="177"/>
      <c r="HQ179" s="177"/>
      <c r="HR179" s="177"/>
      <c r="HS179" s="177"/>
      <c r="HT179" s="177"/>
      <c r="HU179" s="177"/>
      <c r="HV179" s="177"/>
      <c r="HW179" s="177"/>
      <c r="HX179" s="177"/>
      <c r="HY179" s="177"/>
      <c r="HZ179" s="177"/>
      <c r="IA179" s="177"/>
      <c r="IB179" s="177"/>
      <c r="IC179" s="177"/>
      <c r="ID179" s="177"/>
      <c r="IE179" s="177"/>
      <c r="IF179" s="177"/>
      <c r="IG179" s="177"/>
      <c r="IH179" s="177"/>
      <c r="II179" s="177"/>
      <c r="IJ179" s="177"/>
      <c r="IK179" s="177"/>
      <c r="IL179" s="177"/>
      <c r="IM179" s="177"/>
      <c r="IN179" s="177"/>
      <c r="IO179" s="177"/>
      <c r="IP179" s="177"/>
      <c r="IQ179" s="177"/>
      <c r="IR179" s="177"/>
      <c r="IS179" s="177"/>
      <c r="IT179" s="177"/>
      <c r="IU179" s="177"/>
      <c r="IV179" s="177"/>
      <c r="IW179" s="177"/>
    </row>
    <row r="180" spans="1:257" hidden="1" x14ac:dyDescent="0.2">
      <c r="A180" s="542"/>
      <c r="B180" s="544"/>
      <c r="C180" s="543"/>
      <c r="D180" s="543"/>
      <c r="E180" s="543"/>
      <c r="F180" s="543"/>
      <c r="G180" s="543"/>
      <c r="H180" s="8"/>
      <c r="I180" s="173">
        <v>0</v>
      </c>
      <c r="J180" s="177"/>
    </row>
    <row r="181" spans="1:257" ht="15" hidden="1" customHeight="1" x14ac:dyDescent="0.2">
      <c r="A181" s="542"/>
      <c r="B181" s="544"/>
      <c r="C181" s="543"/>
      <c r="D181" s="543"/>
      <c r="E181" s="543"/>
      <c r="F181" s="543"/>
      <c r="G181" s="543"/>
      <c r="H181" s="8"/>
      <c r="I181" s="173">
        <v>0</v>
      </c>
      <c r="J181" s="177"/>
    </row>
    <row r="182" spans="1:257" ht="15" hidden="1" customHeight="1" x14ac:dyDescent="0.2">
      <c r="A182" s="542"/>
      <c r="B182" s="544"/>
      <c r="C182" s="543"/>
      <c r="D182" s="543"/>
      <c r="E182" s="543"/>
      <c r="F182" s="543"/>
      <c r="G182" s="543"/>
      <c r="H182" s="8"/>
      <c r="I182" s="173">
        <v>0</v>
      </c>
      <c r="J182" s="177"/>
    </row>
    <row r="183" spans="1:257" ht="15" hidden="1" customHeight="1" x14ac:dyDescent="0.2">
      <c r="A183" s="542"/>
      <c r="B183" s="544"/>
      <c r="C183" s="543"/>
      <c r="D183" s="543"/>
      <c r="E183" s="543"/>
      <c r="F183" s="543"/>
      <c r="G183" s="543"/>
      <c r="H183" s="8"/>
      <c r="I183" s="173">
        <v>0</v>
      </c>
      <c r="J183" s="177"/>
    </row>
    <row r="184" spans="1:257" hidden="1" x14ac:dyDescent="0.2">
      <c r="A184" s="630"/>
      <c r="B184" s="631"/>
      <c r="C184" s="632"/>
      <c r="D184" s="632"/>
      <c r="E184" s="632"/>
      <c r="F184" s="632"/>
      <c r="G184" s="632"/>
      <c r="H184" s="8"/>
      <c r="I184" s="173">
        <v>0</v>
      </c>
      <c r="J184" s="177"/>
    </row>
    <row r="185" spans="1:257" ht="14.65" customHeight="1" x14ac:dyDescent="0.2">
      <c r="A185" s="633" t="s">
        <v>65</v>
      </c>
      <c r="B185" s="634"/>
      <c r="C185" s="634"/>
      <c r="D185" s="634"/>
      <c r="E185" s="634"/>
      <c r="F185" s="634"/>
      <c r="G185" s="634"/>
      <c r="H185" s="634"/>
      <c r="I185" s="635"/>
      <c r="J185" s="177"/>
    </row>
    <row r="186" spans="1:257" ht="30.4" customHeight="1" thickBot="1" x14ac:dyDescent="0.25">
      <c r="A186" s="613"/>
      <c r="B186" s="614"/>
      <c r="C186" s="614"/>
      <c r="D186" s="614"/>
      <c r="E186" s="614"/>
      <c r="F186" s="614"/>
      <c r="G186" s="614"/>
      <c r="H186" s="614"/>
      <c r="I186" s="615"/>
      <c r="J186" s="177"/>
    </row>
    <row r="187" spans="1:257" ht="16.5" thickBot="1" x14ac:dyDescent="0.25">
      <c r="J187" s="177"/>
    </row>
    <row r="188" spans="1:257" ht="18.75" thickBot="1" x14ac:dyDescent="0.25">
      <c r="A188" s="621" t="s">
        <v>55</v>
      </c>
      <c r="B188" s="622"/>
      <c r="C188" s="622"/>
      <c r="D188" s="622"/>
      <c r="E188" s="622"/>
      <c r="F188" s="622"/>
      <c r="G188" s="623"/>
      <c r="H188" s="235"/>
      <c r="I188" s="236">
        <f>I3+I58+I91+I127+I141+I153</f>
        <v>0</v>
      </c>
      <c r="J188" s="177"/>
    </row>
    <row r="189" spans="1:257" ht="16.5" thickBot="1" x14ac:dyDescent="0.25">
      <c r="A189" s="237"/>
      <c r="B189" s="237"/>
      <c r="C189" s="238"/>
      <c r="D189" s="239"/>
      <c r="E189" s="239"/>
      <c r="F189" s="240"/>
      <c r="G189" s="239"/>
      <c r="H189" s="239"/>
      <c r="I189" s="241"/>
      <c r="J189" s="242"/>
    </row>
    <row r="190" spans="1:257" ht="18" x14ac:dyDescent="0.2">
      <c r="A190" s="624" t="s">
        <v>280</v>
      </c>
      <c r="B190" s="625"/>
      <c r="C190" s="625"/>
      <c r="D190" s="625"/>
      <c r="E190" s="625"/>
      <c r="F190" s="625"/>
      <c r="G190" s="182" t="s">
        <v>52</v>
      </c>
      <c r="H190" s="224"/>
      <c r="I190" s="175"/>
      <c r="J190" s="218" t="s">
        <v>46</v>
      </c>
    </row>
    <row r="191" spans="1:257" ht="69.400000000000006" customHeight="1" x14ac:dyDescent="0.2">
      <c r="A191" s="545" t="s">
        <v>281</v>
      </c>
      <c r="B191" s="546"/>
      <c r="C191" s="546"/>
      <c r="D191" s="546"/>
      <c r="E191" s="546"/>
      <c r="F191" s="546"/>
      <c r="G191" s="546"/>
      <c r="H191" s="546"/>
      <c r="I191" s="547"/>
      <c r="J191" s="243" t="str">
        <f>IF('Do not delete - for ADSD use'!A41=3,"This is a fixed-fee proposal. This section does not apply. Enter zero and input admin expenses in the categories above.","")</f>
        <v/>
      </c>
    </row>
    <row r="192" spans="1:257" x14ac:dyDescent="0.2">
      <c r="A192" s="208"/>
      <c r="B192" s="178"/>
      <c r="C192" s="170"/>
      <c r="D192" s="244"/>
      <c r="E192" s="244"/>
      <c r="F192" s="244"/>
      <c r="G192" s="244"/>
      <c r="H192" s="244"/>
      <c r="I192" s="245"/>
    </row>
    <row r="193" spans="1:10" x14ac:dyDescent="0.2">
      <c r="A193" s="554" t="s">
        <v>282</v>
      </c>
      <c r="B193" s="555"/>
      <c r="C193" s="555"/>
      <c r="D193" s="555"/>
      <c r="E193" s="555"/>
      <c r="F193" s="555"/>
      <c r="G193" s="555"/>
      <c r="H193" s="246"/>
      <c r="I193" s="247" t="s">
        <v>54</v>
      </c>
    </row>
    <row r="194" spans="1:10" ht="15" customHeight="1" x14ac:dyDescent="0.2">
      <c r="A194" s="281" t="s">
        <v>146</v>
      </c>
      <c r="B194" s="529" t="s">
        <v>279</v>
      </c>
      <c r="C194" s="529"/>
      <c r="D194" s="529"/>
      <c r="E194" s="529"/>
      <c r="F194" s="529"/>
      <c r="G194" s="529"/>
      <c r="H194" s="11"/>
      <c r="I194" s="12"/>
      <c r="J194" s="401"/>
    </row>
    <row r="195" spans="1:10" ht="16.5" thickBot="1" x14ac:dyDescent="0.25">
      <c r="A195" s="248"/>
      <c r="B195" s="248"/>
      <c r="C195" s="248"/>
      <c r="D195" s="248"/>
      <c r="E195" s="248"/>
      <c r="F195" s="248"/>
      <c r="G195" s="248"/>
      <c r="H195" s="249"/>
      <c r="I195" s="250"/>
    </row>
    <row r="196" spans="1:10" ht="18.75" thickBot="1" x14ac:dyDescent="0.25">
      <c r="A196" s="530" t="s">
        <v>56</v>
      </c>
      <c r="B196" s="531"/>
      <c r="C196" s="531"/>
      <c r="D196" s="251"/>
      <c r="E196" s="251"/>
      <c r="F196" s="252"/>
      <c r="G196" s="251"/>
      <c r="H196" s="251"/>
      <c r="I196" s="253">
        <f>I188+I190</f>
        <v>0</v>
      </c>
    </row>
    <row r="197" spans="1:10" x14ac:dyDescent="0.2">
      <c r="C197" s="254"/>
      <c r="D197" s="254"/>
      <c r="E197" s="254"/>
      <c r="F197" s="255"/>
      <c r="G197" s="254"/>
      <c r="H197" s="254"/>
      <c r="I197" s="255"/>
    </row>
    <row r="198" spans="1:10" x14ac:dyDescent="0.2">
      <c r="A198" s="527" t="s">
        <v>216</v>
      </c>
      <c r="B198" s="527"/>
      <c r="C198" s="528" t="s">
        <v>215</v>
      </c>
      <c r="D198" s="528"/>
      <c r="E198" s="528"/>
      <c r="F198" s="528"/>
      <c r="G198" s="528"/>
      <c r="H198" s="528"/>
      <c r="I198" s="528"/>
    </row>
    <row r="199" spans="1:10" ht="85.7" customHeight="1" x14ac:dyDescent="0.2"/>
    <row r="201" spans="1:10" x14ac:dyDescent="0.2">
      <c r="C201" s="177"/>
      <c r="D201" s="177"/>
      <c r="E201" s="177"/>
      <c r="F201" s="177"/>
      <c r="G201" s="177"/>
      <c r="H201" s="177"/>
      <c r="I201" s="256"/>
    </row>
    <row r="202" spans="1:10" x14ac:dyDescent="0.2">
      <c r="C202" s="177"/>
      <c r="D202" s="177"/>
      <c r="E202" s="177"/>
      <c r="F202" s="177"/>
      <c r="G202" s="177"/>
      <c r="H202" s="177"/>
      <c r="I202" s="256"/>
    </row>
    <row r="203" spans="1:10" x14ac:dyDescent="0.2">
      <c r="C203" s="177"/>
      <c r="D203" s="177"/>
      <c r="E203" s="177"/>
      <c r="F203" s="177"/>
      <c r="G203" s="177"/>
      <c r="H203" s="177"/>
      <c r="I203" s="256"/>
    </row>
    <row r="204" spans="1:10" x14ac:dyDescent="0.2">
      <c r="C204" s="177"/>
      <c r="D204" s="177"/>
      <c r="E204" s="177"/>
      <c r="F204" s="177"/>
      <c r="G204" s="177"/>
      <c r="H204" s="177"/>
      <c r="I204" s="256"/>
    </row>
    <row r="205" spans="1:10" x14ac:dyDescent="0.2">
      <c r="C205" s="177"/>
      <c r="D205" s="177"/>
      <c r="E205" s="177"/>
      <c r="F205" s="177"/>
      <c r="G205" s="177"/>
      <c r="H205" s="177"/>
      <c r="I205" s="256"/>
    </row>
    <row r="206" spans="1:10" x14ac:dyDescent="0.2">
      <c r="C206" s="177"/>
      <c r="D206" s="177"/>
      <c r="E206" s="177"/>
      <c r="F206" s="177"/>
      <c r="G206" s="177"/>
      <c r="H206" s="177"/>
      <c r="I206" s="256"/>
    </row>
    <row r="207" spans="1:10" x14ac:dyDescent="0.2">
      <c r="C207" s="177"/>
      <c r="D207" s="177"/>
      <c r="E207" s="177"/>
      <c r="F207" s="177"/>
      <c r="G207" s="177"/>
      <c r="H207" s="177"/>
      <c r="I207" s="256"/>
    </row>
    <row r="208" spans="1:10" x14ac:dyDescent="0.2">
      <c r="C208" s="177"/>
      <c r="D208" s="177"/>
      <c r="E208" s="177"/>
      <c r="F208" s="177"/>
      <c r="G208" s="177"/>
      <c r="H208" s="177"/>
      <c r="I208" s="256"/>
    </row>
    <row r="209" spans="3:12" x14ac:dyDescent="0.2">
      <c r="C209" s="177"/>
      <c r="D209" s="177"/>
      <c r="E209" s="177"/>
      <c r="F209" s="177"/>
      <c r="G209" s="177"/>
      <c r="H209" s="177"/>
      <c r="I209" s="256"/>
    </row>
    <row r="210" spans="3:12" x14ac:dyDescent="0.2">
      <c r="C210" s="177"/>
      <c r="D210" s="177"/>
      <c r="E210" s="177"/>
      <c r="F210" s="177"/>
      <c r="G210" s="177"/>
      <c r="H210" s="177"/>
      <c r="I210" s="256"/>
    </row>
    <row r="211" spans="3:12" x14ac:dyDescent="0.2">
      <c r="C211" s="177"/>
      <c r="D211" s="177"/>
      <c r="E211" s="177"/>
      <c r="F211" s="177"/>
      <c r="G211" s="177"/>
      <c r="H211" s="177"/>
      <c r="I211" s="256"/>
    </row>
    <row r="212" spans="3:12" x14ac:dyDescent="0.2">
      <c r="C212" s="177"/>
      <c r="D212" s="177"/>
      <c r="E212" s="177"/>
      <c r="F212" s="177"/>
      <c r="G212" s="177"/>
      <c r="H212" s="177"/>
      <c r="I212" s="256"/>
    </row>
    <row r="213" spans="3:12" x14ac:dyDescent="0.2">
      <c r="C213" s="177"/>
      <c r="D213" s="177"/>
      <c r="E213" s="177"/>
      <c r="F213" s="177"/>
      <c r="G213" s="177"/>
      <c r="H213" s="177"/>
      <c r="I213" s="256"/>
    </row>
    <row r="214" spans="3:12" x14ac:dyDescent="0.2">
      <c r="C214" s="177"/>
      <c r="D214" s="177"/>
      <c r="E214" s="177"/>
      <c r="F214" s="177"/>
      <c r="G214" s="177"/>
      <c r="H214" s="177"/>
      <c r="I214" s="256"/>
    </row>
    <row r="215" spans="3:12" x14ac:dyDescent="0.2">
      <c r="C215" s="177"/>
      <c r="D215" s="177"/>
      <c r="E215" s="177"/>
      <c r="F215" s="177"/>
      <c r="G215" s="177"/>
      <c r="H215" s="177"/>
      <c r="I215" s="256"/>
    </row>
    <row r="216" spans="3:12" x14ac:dyDescent="0.2">
      <c r="C216" s="177"/>
      <c r="D216" s="177"/>
      <c r="E216" s="177"/>
      <c r="F216" s="177"/>
      <c r="G216" s="177"/>
      <c r="H216" s="177"/>
      <c r="I216" s="256"/>
    </row>
    <row r="217" spans="3:12" x14ac:dyDescent="0.2">
      <c r="C217" s="177"/>
      <c r="D217" s="177"/>
      <c r="E217" s="177"/>
      <c r="F217" s="177"/>
      <c r="G217" s="177"/>
      <c r="H217" s="177"/>
      <c r="I217" s="256"/>
    </row>
    <row r="218" spans="3:12" x14ac:dyDescent="0.2">
      <c r="C218" s="177"/>
      <c r="D218" s="177"/>
      <c r="E218" s="177"/>
      <c r="F218" s="177"/>
      <c r="G218" s="177"/>
      <c r="H218" s="177"/>
      <c r="I218" s="256"/>
    </row>
    <row r="219" spans="3:12" x14ac:dyDescent="0.2">
      <c r="C219" s="177"/>
      <c r="D219" s="177"/>
      <c r="E219" s="177"/>
      <c r="F219" s="177"/>
      <c r="G219" s="177"/>
      <c r="H219" s="177"/>
      <c r="I219" s="256"/>
    </row>
    <row r="220" spans="3:12" x14ac:dyDescent="0.2">
      <c r="C220" s="177"/>
      <c r="D220" s="177"/>
      <c r="E220" s="177"/>
      <c r="F220" s="177"/>
      <c r="G220" s="177"/>
      <c r="H220" s="177"/>
      <c r="I220" s="256"/>
    </row>
    <row r="221" spans="3:12" x14ac:dyDescent="0.2">
      <c r="C221" s="177"/>
      <c r="D221" s="177"/>
      <c r="E221" s="177"/>
      <c r="F221" s="177"/>
      <c r="G221" s="177"/>
      <c r="H221" s="177"/>
      <c r="I221" s="256"/>
    </row>
    <row r="222" spans="3:12" x14ac:dyDescent="0.2">
      <c r="C222" s="177"/>
      <c r="D222" s="177"/>
      <c r="E222" s="177"/>
      <c r="F222" s="177"/>
      <c r="G222" s="177"/>
      <c r="H222" s="177"/>
      <c r="I222" s="256"/>
      <c r="K222" s="177"/>
      <c r="L222" s="177"/>
    </row>
    <row r="223" spans="3:12" x14ac:dyDescent="0.2">
      <c r="C223" s="177"/>
      <c r="D223" s="177"/>
      <c r="E223" s="177"/>
      <c r="F223" s="177"/>
      <c r="G223" s="177"/>
      <c r="H223" s="177"/>
      <c r="I223" s="256"/>
      <c r="K223" s="177"/>
      <c r="L223" s="177"/>
    </row>
    <row r="224" spans="3:12" x14ac:dyDescent="0.2">
      <c r="C224" s="177"/>
      <c r="D224" s="177"/>
      <c r="E224" s="177"/>
      <c r="F224" s="177"/>
      <c r="G224" s="177"/>
      <c r="H224" s="177"/>
      <c r="I224" s="256"/>
      <c r="K224" s="177"/>
      <c r="L224" s="177"/>
    </row>
    <row r="225" spans="3:257" x14ac:dyDescent="0.2">
      <c r="C225" s="177"/>
      <c r="D225" s="177"/>
      <c r="E225" s="177"/>
      <c r="F225" s="177"/>
      <c r="G225" s="177"/>
      <c r="H225" s="177"/>
      <c r="I225" s="256"/>
    </row>
    <row r="226" spans="3:257" x14ac:dyDescent="0.2">
      <c r="C226" s="177"/>
      <c r="D226" s="177"/>
      <c r="E226" s="177"/>
      <c r="F226" s="177"/>
      <c r="G226" s="177"/>
      <c r="H226" s="177"/>
      <c r="I226" s="256"/>
    </row>
    <row r="227" spans="3:257" x14ac:dyDescent="0.2">
      <c r="C227" s="177"/>
      <c r="D227" s="177"/>
      <c r="E227" s="177"/>
      <c r="F227" s="177"/>
      <c r="G227" s="177"/>
      <c r="H227" s="177"/>
      <c r="I227" s="256"/>
      <c r="K227" s="177"/>
      <c r="L227" s="177"/>
    </row>
    <row r="228" spans="3:257" x14ac:dyDescent="0.2">
      <c r="C228" s="177"/>
      <c r="D228" s="177"/>
      <c r="E228" s="177"/>
      <c r="F228" s="177"/>
      <c r="G228" s="177"/>
      <c r="H228" s="177"/>
      <c r="I228" s="256"/>
    </row>
    <row r="229" spans="3:257" x14ac:dyDescent="0.2">
      <c r="C229" s="177"/>
      <c r="D229" s="177"/>
      <c r="E229" s="177"/>
      <c r="F229" s="177"/>
      <c r="G229" s="177"/>
      <c r="H229" s="177"/>
      <c r="I229" s="256"/>
    </row>
    <row r="230" spans="3:257" x14ac:dyDescent="0.2">
      <c r="C230" s="177"/>
      <c r="D230" s="177"/>
      <c r="E230" s="177"/>
      <c r="F230" s="177"/>
      <c r="G230" s="177"/>
      <c r="H230" s="177"/>
      <c r="I230" s="256"/>
    </row>
    <row r="231" spans="3:257" x14ac:dyDescent="0.2">
      <c r="C231" s="177"/>
      <c r="D231" s="177"/>
      <c r="E231" s="177"/>
      <c r="F231" s="177"/>
      <c r="G231" s="177"/>
      <c r="H231" s="177"/>
      <c r="I231" s="256"/>
    </row>
    <row r="232" spans="3:257" x14ac:dyDescent="0.2">
      <c r="C232" s="177"/>
      <c r="D232" s="177"/>
      <c r="E232" s="177"/>
      <c r="F232" s="177"/>
      <c r="G232" s="177"/>
      <c r="H232" s="177"/>
      <c r="I232" s="256"/>
    </row>
    <row r="233" spans="3:257" x14ac:dyDescent="0.2">
      <c r="C233" s="177"/>
      <c r="D233" s="177"/>
      <c r="E233" s="177"/>
      <c r="F233" s="177"/>
      <c r="G233" s="177"/>
      <c r="H233" s="177"/>
      <c r="I233" s="256"/>
      <c r="M233" s="256"/>
    </row>
    <row r="234" spans="3:257" x14ac:dyDescent="0.2">
      <c r="C234" s="177"/>
      <c r="D234" s="177"/>
      <c r="E234" s="177"/>
      <c r="F234" s="177"/>
      <c r="G234" s="177"/>
      <c r="H234" s="177"/>
      <c r="I234" s="256"/>
      <c r="J234" s="177"/>
    </row>
    <row r="235" spans="3:257" x14ac:dyDescent="0.2">
      <c r="C235" s="177"/>
      <c r="D235" s="177"/>
      <c r="E235" s="177"/>
      <c r="F235" s="177"/>
      <c r="G235" s="177"/>
      <c r="H235" s="177"/>
      <c r="I235" s="256"/>
      <c r="J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177"/>
      <c r="BN235" s="177"/>
      <c r="BO235" s="177"/>
      <c r="BP235" s="177"/>
      <c r="BQ235" s="177"/>
      <c r="BR235" s="177"/>
      <c r="BS235" s="177"/>
      <c r="BT235" s="177"/>
      <c r="BU235" s="177"/>
      <c r="BV235" s="177"/>
      <c r="BW235" s="177"/>
      <c r="BX235" s="177"/>
      <c r="BY235" s="177"/>
      <c r="BZ235" s="177"/>
      <c r="CA235" s="177"/>
      <c r="CB235" s="177"/>
      <c r="CC235" s="177"/>
      <c r="CD235" s="177"/>
      <c r="CE235" s="177"/>
      <c r="CF235" s="177"/>
      <c r="CG235" s="177"/>
      <c r="CH235" s="177"/>
      <c r="CI235" s="177"/>
      <c r="CJ235" s="177"/>
      <c r="CK235" s="177"/>
      <c r="CL235" s="177"/>
      <c r="CM235" s="177"/>
      <c r="CN235" s="177"/>
      <c r="CO235" s="177"/>
      <c r="CP235" s="177"/>
      <c r="CQ235" s="177"/>
      <c r="CR235" s="177"/>
      <c r="CS235" s="177"/>
      <c r="CT235" s="177"/>
      <c r="CU235" s="177"/>
      <c r="CV235" s="177"/>
      <c r="CW235" s="177"/>
      <c r="CX235" s="177"/>
      <c r="CY235" s="177"/>
      <c r="CZ235" s="177"/>
      <c r="DA235" s="177"/>
      <c r="DB235" s="177"/>
      <c r="DC235" s="177"/>
      <c r="DD235" s="177"/>
      <c r="DE235" s="177"/>
      <c r="DF235" s="177"/>
      <c r="DG235" s="177"/>
      <c r="DH235" s="177"/>
      <c r="DI235" s="177"/>
      <c r="DJ235" s="177"/>
      <c r="DK235" s="177"/>
      <c r="DL235" s="177"/>
      <c r="DM235" s="177"/>
      <c r="DN235" s="177"/>
      <c r="DO235" s="177"/>
      <c r="DP235" s="177"/>
      <c r="DQ235" s="177"/>
      <c r="DR235" s="177"/>
      <c r="DS235" s="177"/>
      <c r="DT235" s="177"/>
      <c r="DU235" s="177"/>
      <c r="DV235" s="177"/>
      <c r="DW235" s="177"/>
      <c r="DX235" s="177"/>
      <c r="DY235" s="177"/>
      <c r="DZ235" s="177"/>
      <c r="EA235" s="177"/>
      <c r="EB235" s="177"/>
      <c r="EC235" s="177"/>
      <c r="ED235" s="177"/>
      <c r="EE235" s="177"/>
      <c r="EF235" s="177"/>
      <c r="EG235" s="177"/>
      <c r="EH235" s="177"/>
      <c r="EI235" s="177"/>
      <c r="EJ235" s="177"/>
      <c r="EK235" s="177"/>
      <c r="EL235" s="177"/>
      <c r="EM235" s="177"/>
      <c r="EN235" s="177"/>
      <c r="EO235" s="177"/>
      <c r="EP235" s="177"/>
      <c r="EQ235" s="177"/>
      <c r="ER235" s="177"/>
      <c r="ES235" s="177"/>
      <c r="ET235" s="177"/>
      <c r="EU235" s="177"/>
      <c r="EV235" s="177"/>
      <c r="EW235" s="177"/>
      <c r="EX235" s="177"/>
      <c r="EY235" s="177"/>
      <c r="EZ235" s="177"/>
      <c r="FA235" s="177"/>
      <c r="FB235" s="177"/>
      <c r="FC235" s="177"/>
      <c r="FD235" s="177"/>
      <c r="FE235" s="177"/>
      <c r="FF235" s="177"/>
      <c r="FG235" s="177"/>
      <c r="FH235" s="177"/>
      <c r="FI235" s="177"/>
      <c r="FJ235" s="177"/>
      <c r="FK235" s="177"/>
      <c r="FL235" s="177"/>
      <c r="FM235" s="177"/>
      <c r="FN235" s="177"/>
      <c r="FO235" s="177"/>
      <c r="FP235" s="177"/>
      <c r="FQ235" s="177"/>
      <c r="FR235" s="177"/>
      <c r="FS235" s="177"/>
      <c r="FT235" s="177"/>
      <c r="FU235" s="177"/>
      <c r="FV235" s="177"/>
      <c r="FW235" s="177"/>
      <c r="FX235" s="177"/>
      <c r="FY235" s="177"/>
      <c r="FZ235" s="177"/>
      <c r="GA235" s="177"/>
      <c r="GB235" s="177"/>
      <c r="GC235" s="177"/>
      <c r="GD235" s="177"/>
      <c r="GE235" s="177"/>
      <c r="GF235" s="177"/>
      <c r="GG235" s="177"/>
      <c r="GH235" s="177"/>
      <c r="GI235" s="177"/>
      <c r="GJ235" s="177"/>
      <c r="GK235" s="177"/>
      <c r="GL235" s="177"/>
      <c r="GM235" s="177"/>
      <c r="GN235" s="177"/>
      <c r="GO235" s="177"/>
      <c r="GP235" s="177"/>
      <c r="GQ235" s="177"/>
      <c r="GR235" s="177"/>
      <c r="GS235" s="177"/>
      <c r="GT235" s="177"/>
      <c r="GU235" s="177"/>
      <c r="GV235" s="177"/>
      <c r="GW235" s="177"/>
      <c r="GX235" s="177"/>
      <c r="GY235" s="177"/>
      <c r="GZ235" s="177"/>
      <c r="HA235" s="177"/>
      <c r="HB235" s="177"/>
      <c r="HC235" s="177"/>
      <c r="HD235" s="177"/>
      <c r="HE235" s="177"/>
      <c r="HF235" s="177"/>
      <c r="HG235" s="177"/>
      <c r="HH235" s="177"/>
      <c r="HI235" s="177"/>
      <c r="HJ235" s="177"/>
      <c r="HK235" s="177"/>
      <c r="HL235" s="177"/>
      <c r="HM235" s="177"/>
      <c r="HN235" s="177"/>
      <c r="HO235" s="177"/>
      <c r="HP235" s="177"/>
      <c r="HQ235" s="177"/>
      <c r="HR235" s="177"/>
      <c r="HS235" s="177"/>
      <c r="HT235" s="177"/>
      <c r="HU235" s="177"/>
      <c r="HV235" s="177"/>
      <c r="HW235" s="177"/>
      <c r="HX235" s="177"/>
      <c r="HY235" s="177"/>
      <c r="HZ235" s="177"/>
      <c r="IA235" s="177"/>
      <c r="IB235" s="177"/>
      <c r="IC235" s="177"/>
      <c r="ID235" s="177"/>
      <c r="IE235" s="177"/>
      <c r="IF235" s="177"/>
      <c r="IG235" s="177"/>
      <c r="IH235" s="177"/>
      <c r="II235" s="177"/>
      <c r="IJ235" s="177"/>
      <c r="IK235" s="177"/>
      <c r="IL235" s="177"/>
      <c r="IM235" s="177"/>
      <c r="IN235" s="177"/>
      <c r="IO235" s="177"/>
      <c r="IP235" s="177"/>
      <c r="IQ235" s="177"/>
      <c r="IR235" s="177"/>
      <c r="IS235" s="177"/>
      <c r="IT235" s="177"/>
      <c r="IU235" s="177"/>
      <c r="IV235" s="177"/>
      <c r="IW235" s="177"/>
    </row>
    <row r="236" spans="3:257" x14ac:dyDescent="0.2">
      <c r="C236" s="177"/>
      <c r="D236" s="177"/>
      <c r="E236" s="177"/>
      <c r="F236" s="177"/>
      <c r="G236" s="177"/>
      <c r="H236" s="177"/>
      <c r="I236" s="256"/>
      <c r="J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c r="CM236" s="177"/>
      <c r="CN236" s="177"/>
      <c r="CO236" s="177"/>
      <c r="CP236" s="177"/>
      <c r="CQ236" s="177"/>
      <c r="CR236" s="177"/>
      <c r="CS236" s="177"/>
      <c r="CT236" s="177"/>
      <c r="CU236" s="177"/>
      <c r="CV236" s="177"/>
      <c r="CW236" s="177"/>
      <c r="CX236" s="177"/>
      <c r="CY236" s="177"/>
      <c r="CZ236" s="177"/>
      <c r="DA236" s="177"/>
      <c r="DB236" s="177"/>
      <c r="DC236" s="177"/>
      <c r="DD236" s="177"/>
      <c r="DE236" s="177"/>
      <c r="DF236" s="177"/>
      <c r="DG236" s="177"/>
      <c r="DH236" s="177"/>
      <c r="DI236" s="177"/>
      <c r="DJ236" s="177"/>
      <c r="DK236" s="177"/>
      <c r="DL236" s="177"/>
      <c r="DM236" s="177"/>
      <c r="DN236" s="177"/>
      <c r="DO236" s="177"/>
      <c r="DP236" s="177"/>
      <c r="DQ236" s="177"/>
      <c r="DR236" s="177"/>
      <c r="DS236" s="177"/>
      <c r="DT236" s="177"/>
      <c r="DU236" s="177"/>
      <c r="DV236" s="177"/>
      <c r="DW236" s="177"/>
      <c r="DX236" s="177"/>
      <c r="DY236" s="177"/>
      <c r="DZ236" s="177"/>
      <c r="EA236" s="177"/>
      <c r="EB236" s="177"/>
      <c r="EC236" s="177"/>
      <c r="ED236" s="177"/>
      <c r="EE236" s="177"/>
      <c r="EF236" s="177"/>
      <c r="EG236" s="177"/>
      <c r="EH236" s="177"/>
      <c r="EI236" s="177"/>
      <c r="EJ236" s="177"/>
      <c r="EK236" s="177"/>
      <c r="EL236" s="177"/>
      <c r="EM236" s="177"/>
      <c r="EN236" s="177"/>
      <c r="EO236" s="177"/>
      <c r="EP236" s="177"/>
      <c r="EQ236" s="177"/>
      <c r="ER236" s="177"/>
      <c r="ES236" s="177"/>
      <c r="ET236" s="177"/>
      <c r="EU236" s="177"/>
      <c r="EV236" s="177"/>
      <c r="EW236" s="177"/>
      <c r="EX236" s="177"/>
      <c r="EY236" s="177"/>
      <c r="EZ236" s="177"/>
      <c r="FA236" s="177"/>
      <c r="FB236" s="177"/>
      <c r="FC236" s="177"/>
      <c r="FD236" s="177"/>
      <c r="FE236" s="177"/>
      <c r="FF236" s="177"/>
      <c r="FG236" s="177"/>
      <c r="FH236" s="177"/>
      <c r="FI236" s="177"/>
      <c r="FJ236" s="177"/>
      <c r="FK236" s="177"/>
      <c r="FL236" s="177"/>
      <c r="FM236" s="177"/>
      <c r="FN236" s="177"/>
      <c r="FO236" s="177"/>
      <c r="FP236" s="177"/>
      <c r="FQ236" s="177"/>
      <c r="FR236" s="177"/>
      <c r="FS236" s="177"/>
      <c r="FT236" s="177"/>
      <c r="FU236" s="177"/>
      <c r="FV236" s="177"/>
      <c r="FW236" s="177"/>
      <c r="FX236" s="177"/>
      <c r="FY236" s="177"/>
      <c r="FZ236" s="177"/>
      <c r="GA236" s="177"/>
      <c r="GB236" s="177"/>
      <c r="GC236" s="177"/>
      <c r="GD236" s="177"/>
      <c r="GE236" s="177"/>
      <c r="GF236" s="177"/>
      <c r="GG236" s="177"/>
      <c r="GH236" s="177"/>
      <c r="GI236" s="177"/>
      <c r="GJ236" s="177"/>
      <c r="GK236" s="177"/>
      <c r="GL236" s="177"/>
      <c r="GM236" s="177"/>
      <c r="GN236" s="177"/>
      <c r="GO236" s="177"/>
      <c r="GP236" s="177"/>
      <c r="GQ236" s="177"/>
      <c r="GR236" s="177"/>
      <c r="GS236" s="177"/>
      <c r="GT236" s="177"/>
      <c r="GU236" s="177"/>
      <c r="GV236" s="177"/>
      <c r="GW236" s="177"/>
      <c r="GX236" s="177"/>
      <c r="GY236" s="177"/>
      <c r="GZ236" s="177"/>
      <c r="HA236" s="177"/>
      <c r="HB236" s="177"/>
      <c r="HC236" s="177"/>
      <c r="HD236" s="177"/>
      <c r="HE236" s="177"/>
      <c r="HF236" s="177"/>
      <c r="HG236" s="177"/>
      <c r="HH236" s="177"/>
      <c r="HI236" s="177"/>
      <c r="HJ236" s="177"/>
      <c r="HK236" s="177"/>
      <c r="HL236" s="177"/>
      <c r="HM236" s="177"/>
      <c r="HN236" s="177"/>
      <c r="HO236" s="177"/>
      <c r="HP236" s="177"/>
      <c r="HQ236" s="177"/>
      <c r="HR236" s="177"/>
      <c r="HS236" s="177"/>
      <c r="HT236" s="177"/>
      <c r="HU236" s="177"/>
      <c r="HV236" s="177"/>
      <c r="HW236" s="177"/>
      <c r="HX236" s="177"/>
      <c r="HY236" s="177"/>
      <c r="HZ236" s="177"/>
      <c r="IA236" s="177"/>
      <c r="IB236" s="177"/>
      <c r="IC236" s="177"/>
      <c r="ID236" s="177"/>
      <c r="IE236" s="177"/>
      <c r="IF236" s="177"/>
      <c r="IG236" s="177"/>
      <c r="IH236" s="177"/>
      <c r="II236" s="177"/>
      <c r="IJ236" s="177"/>
      <c r="IK236" s="177"/>
      <c r="IL236" s="177"/>
      <c r="IM236" s="177"/>
      <c r="IN236" s="177"/>
      <c r="IO236" s="177"/>
      <c r="IP236" s="177"/>
      <c r="IQ236" s="177"/>
      <c r="IR236" s="177"/>
      <c r="IS236" s="177"/>
      <c r="IT236" s="177"/>
      <c r="IU236" s="177"/>
      <c r="IV236" s="177"/>
      <c r="IW236" s="177"/>
    </row>
    <row r="237" spans="3:257" x14ac:dyDescent="0.2">
      <c r="C237" s="177"/>
      <c r="D237" s="177"/>
      <c r="E237" s="177"/>
      <c r="F237" s="177"/>
      <c r="G237" s="177"/>
      <c r="H237" s="177"/>
      <c r="I237" s="256"/>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7"/>
      <c r="BX237" s="177"/>
      <c r="BY237" s="177"/>
      <c r="BZ237" s="177"/>
      <c r="CA237" s="177"/>
      <c r="CB237" s="177"/>
      <c r="CC237" s="177"/>
      <c r="CD237" s="177"/>
      <c r="CE237" s="177"/>
      <c r="CF237" s="177"/>
      <c r="CG237" s="177"/>
      <c r="CH237" s="177"/>
      <c r="CI237" s="177"/>
      <c r="CJ237" s="177"/>
      <c r="CK237" s="177"/>
      <c r="CL237" s="177"/>
      <c r="CM237" s="177"/>
      <c r="CN237" s="177"/>
      <c r="CO237" s="177"/>
      <c r="CP237" s="177"/>
      <c r="CQ237" s="177"/>
      <c r="CR237" s="177"/>
      <c r="CS237" s="177"/>
      <c r="CT237" s="177"/>
      <c r="CU237" s="177"/>
      <c r="CV237" s="177"/>
      <c r="CW237" s="177"/>
      <c r="CX237" s="177"/>
      <c r="CY237" s="177"/>
      <c r="CZ237" s="177"/>
      <c r="DA237" s="177"/>
      <c r="DB237" s="177"/>
      <c r="DC237" s="177"/>
      <c r="DD237" s="177"/>
      <c r="DE237" s="177"/>
      <c r="DF237" s="177"/>
      <c r="DG237" s="177"/>
      <c r="DH237" s="177"/>
      <c r="DI237" s="177"/>
      <c r="DJ237" s="177"/>
      <c r="DK237" s="177"/>
      <c r="DL237" s="177"/>
      <c r="DM237" s="177"/>
      <c r="DN237" s="177"/>
      <c r="DO237" s="177"/>
      <c r="DP237" s="177"/>
      <c r="DQ237" s="177"/>
      <c r="DR237" s="177"/>
      <c r="DS237" s="177"/>
      <c r="DT237" s="177"/>
      <c r="DU237" s="177"/>
      <c r="DV237" s="177"/>
      <c r="DW237" s="177"/>
      <c r="DX237" s="177"/>
      <c r="DY237" s="177"/>
      <c r="DZ237" s="177"/>
      <c r="EA237" s="177"/>
      <c r="EB237" s="177"/>
      <c r="EC237" s="177"/>
      <c r="ED237" s="177"/>
      <c r="EE237" s="177"/>
      <c r="EF237" s="177"/>
      <c r="EG237" s="177"/>
      <c r="EH237" s="177"/>
      <c r="EI237" s="177"/>
      <c r="EJ237" s="177"/>
      <c r="EK237" s="177"/>
      <c r="EL237" s="177"/>
      <c r="EM237" s="177"/>
      <c r="EN237" s="177"/>
      <c r="EO237" s="177"/>
      <c r="EP237" s="177"/>
      <c r="EQ237" s="177"/>
      <c r="ER237" s="177"/>
      <c r="ES237" s="177"/>
      <c r="ET237" s="177"/>
      <c r="EU237" s="177"/>
      <c r="EV237" s="177"/>
      <c r="EW237" s="177"/>
      <c r="EX237" s="177"/>
      <c r="EY237" s="177"/>
      <c r="EZ237" s="177"/>
      <c r="FA237" s="177"/>
      <c r="FB237" s="177"/>
      <c r="FC237" s="177"/>
      <c r="FD237" s="177"/>
      <c r="FE237" s="177"/>
      <c r="FF237" s="177"/>
      <c r="FG237" s="177"/>
      <c r="FH237" s="177"/>
      <c r="FI237" s="177"/>
      <c r="FJ237" s="177"/>
      <c r="FK237" s="177"/>
      <c r="FL237" s="177"/>
      <c r="FM237" s="177"/>
      <c r="FN237" s="177"/>
      <c r="FO237" s="177"/>
      <c r="FP237" s="177"/>
      <c r="FQ237" s="177"/>
      <c r="FR237" s="177"/>
      <c r="FS237" s="177"/>
      <c r="FT237" s="177"/>
      <c r="FU237" s="177"/>
      <c r="FV237" s="177"/>
      <c r="FW237" s="177"/>
      <c r="FX237" s="177"/>
      <c r="FY237" s="177"/>
      <c r="FZ237" s="177"/>
      <c r="GA237" s="177"/>
      <c r="GB237" s="177"/>
      <c r="GC237" s="177"/>
      <c r="GD237" s="177"/>
      <c r="GE237" s="177"/>
      <c r="GF237" s="177"/>
      <c r="GG237" s="177"/>
      <c r="GH237" s="177"/>
      <c r="GI237" s="177"/>
      <c r="GJ237" s="177"/>
      <c r="GK237" s="177"/>
      <c r="GL237" s="177"/>
      <c r="GM237" s="177"/>
      <c r="GN237" s="177"/>
      <c r="GO237" s="177"/>
      <c r="GP237" s="177"/>
      <c r="GQ237" s="177"/>
      <c r="GR237" s="177"/>
      <c r="GS237" s="177"/>
      <c r="GT237" s="177"/>
      <c r="GU237" s="177"/>
      <c r="GV237" s="177"/>
      <c r="GW237" s="177"/>
      <c r="GX237" s="177"/>
      <c r="GY237" s="177"/>
      <c r="GZ237" s="177"/>
      <c r="HA237" s="177"/>
      <c r="HB237" s="177"/>
      <c r="HC237" s="177"/>
      <c r="HD237" s="177"/>
      <c r="HE237" s="177"/>
      <c r="HF237" s="177"/>
      <c r="HG237" s="177"/>
      <c r="HH237" s="177"/>
      <c r="HI237" s="177"/>
      <c r="HJ237" s="177"/>
      <c r="HK237" s="177"/>
      <c r="HL237" s="177"/>
      <c r="HM237" s="177"/>
      <c r="HN237" s="177"/>
      <c r="HO237" s="177"/>
      <c r="HP237" s="177"/>
      <c r="HQ237" s="177"/>
      <c r="HR237" s="177"/>
      <c r="HS237" s="177"/>
      <c r="HT237" s="177"/>
      <c r="HU237" s="177"/>
      <c r="HV237" s="177"/>
      <c r="HW237" s="177"/>
      <c r="HX237" s="177"/>
      <c r="HY237" s="177"/>
      <c r="HZ237" s="177"/>
      <c r="IA237" s="177"/>
      <c r="IB237" s="177"/>
      <c r="IC237" s="177"/>
      <c r="ID237" s="177"/>
      <c r="IE237" s="177"/>
      <c r="IF237" s="177"/>
      <c r="IG237" s="177"/>
      <c r="IH237" s="177"/>
      <c r="II237" s="177"/>
      <c r="IJ237" s="177"/>
      <c r="IK237" s="177"/>
      <c r="IL237" s="177"/>
      <c r="IM237" s="177"/>
      <c r="IN237" s="177"/>
      <c r="IO237" s="177"/>
      <c r="IP237" s="177"/>
      <c r="IQ237" s="177"/>
      <c r="IR237" s="177"/>
      <c r="IS237" s="177"/>
      <c r="IT237" s="177"/>
      <c r="IU237" s="177"/>
      <c r="IV237" s="177"/>
      <c r="IW237" s="177"/>
    </row>
    <row r="238" spans="3:257" x14ac:dyDescent="0.2">
      <c r="C238" s="257"/>
      <c r="D238" s="177"/>
      <c r="E238" s="177"/>
      <c r="F238" s="177"/>
      <c r="G238" s="177"/>
      <c r="H238" s="177"/>
      <c r="I238" s="256"/>
      <c r="K238" s="177"/>
      <c r="L238" s="177"/>
    </row>
    <row r="239" spans="3:257" x14ac:dyDescent="0.2">
      <c r="C239" s="257"/>
      <c r="D239" s="177"/>
      <c r="E239" s="177"/>
      <c r="F239" s="177"/>
      <c r="G239" s="177"/>
      <c r="H239" s="177"/>
      <c r="I239" s="256"/>
      <c r="J239" s="177"/>
      <c r="K239" s="177"/>
      <c r="L239" s="177"/>
      <c r="N239" s="257"/>
    </row>
    <row r="240" spans="3:257" x14ac:dyDescent="0.2">
      <c r="C240" s="257"/>
      <c r="D240" s="177"/>
      <c r="E240" s="177"/>
      <c r="F240" s="177"/>
      <c r="G240" s="177"/>
      <c r="H240" s="177"/>
      <c r="I240" s="256"/>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c r="BH240" s="177"/>
      <c r="BI240" s="177"/>
      <c r="BJ240" s="177"/>
      <c r="BK240" s="177"/>
      <c r="BL240" s="177"/>
      <c r="BM240" s="177"/>
      <c r="BN240" s="177"/>
      <c r="BO240" s="177"/>
      <c r="BP240" s="177"/>
      <c r="BQ240" s="177"/>
      <c r="BR240" s="177"/>
      <c r="BS240" s="177"/>
      <c r="BT240" s="177"/>
      <c r="BU240" s="177"/>
      <c r="BV240" s="177"/>
      <c r="BW240" s="177"/>
      <c r="BX240" s="177"/>
      <c r="BY240" s="177"/>
      <c r="BZ240" s="177"/>
      <c r="CA240" s="177"/>
      <c r="CB240" s="177"/>
      <c r="CC240" s="177"/>
      <c r="CD240" s="177"/>
      <c r="CE240" s="177"/>
      <c r="CF240" s="177"/>
      <c r="CG240" s="177"/>
      <c r="CH240" s="177"/>
      <c r="CI240" s="177"/>
      <c r="CJ240" s="177"/>
      <c r="CK240" s="177"/>
      <c r="CL240" s="177"/>
      <c r="CM240" s="177"/>
      <c r="CN240" s="177"/>
      <c r="CO240" s="177"/>
      <c r="CP240" s="177"/>
      <c r="CQ240" s="177"/>
      <c r="CR240" s="177"/>
      <c r="CS240" s="177"/>
      <c r="CT240" s="177"/>
      <c r="CU240" s="177"/>
      <c r="CV240" s="177"/>
      <c r="CW240" s="177"/>
      <c r="CX240" s="177"/>
      <c r="CY240" s="177"/>
      <c r="CZ240" s="177"/>
      <c r="DA240" s="177"/>
      <c r="DB240" s="177"/>
      <c r="DC240" s="177"/>
      <c r="DD240" s="177"/>
      <c r="DE240" s="177"/>
      <c r="DF240" s="177"/>
      <c r="DG240" s="177"/>
      <c r="DH240" s="177"/>
      <c r="DI240" s="177"/>
      <c r="DJ240" s="177"/>
      <c r="DK240" s="177"/>
      <c r="DL240" s="177"/>
      <c r="DM240" s="177"/>
      <c r="DN240" s="177"/>
      <c r="DO240" s="177"/>
      <c r="DP240" s="177"/>
      <c r="DQ240" s="177"/>
      <c r="DR240" s="177"/>
      <c r="DS240" s="177"/>
      <c r="DT240" s="177"/>
      <c r="DU240" s="177"/>
      <c r="DV240" s="177"/>
      <c r="DW240" s="177"/>
      <c r="DX240" s="177"/>
      <c r="DY240" s="177"/>
      <c r="DZ240" s="177"/>
      <c r="EA240" s="177"/>
      <c r="EB240" s="177"/>
      <c r="EC240" s="177"/>
      <c r="ED240" s="177"/>
      <c r="EE240" s="177"/>
      <c r="EF240" s="177"/>
      <c r="EG240" s="177"/>
      <c r="EH240" s="177"/>
      <c r="EI240" s="177"/>
      <c r="EJ240" s="177"/>
      <c r="EK240" s="177"/>
      <c r="EL240" s="177"/>
      <c r="EM240" s="177"/>
      <c r="EN240" s="177"/>
      <c r="EO240" s="177"/>
      <c r="EP240" s="177"/>
      <c r="EQ240" s="177"/>
      <c r="ER240" s="177"/>
      <c r="ES240" s="177"/>
      <c r="ET240" s="177"/>
      <c r="EU240" s="177"/>
      <c r="EV240" s="177"/>
      <c r="EW240" s="177"/>
      <c r="EX240" s="177"/>
      <c r="EY240" s="177"/>
      <c r="EZ240" s="177"/>
      <c r="FA240" s="177"/>
      <c r="FB240" s="177"/>
      <c r="FC240" s="177"/>
      <c r="FD240" s="177"/>
      <c r="FE240" s="177"/>
      <c r="FF240" s="177"/>
      <c r="FG240" s="177"/>
      <c r="FH240" s="177"/>
      <c r="FI240" s="177"/>
      <c r="FJ240" s="177"/>
      <c r="FK240" s="177"/>
      <c r="FL240" s="177"/>
      <c r="FM240" s="177"/>
      <c r="FN240" s="177"/>
      <c r="FO240" s="177"/>
      <c r="FP240" s="177"/>
      <c r="FQ240" s="177"/>
      <c r="FR240" s="177"/>
      <c r="FS240" s="177"/>
      <c r="FT240" s="177"/>
      <c r="FU240" s="177"/>
      <c r="FV240" s="177"/>
      <c r="FW240" s="177"/>
      <c r="FX240" s="177"/>
      <c r="FY240" s="177"/>
      <c r="FZ240" s="177"/>
      <c r="GA240" s="177"/>
      <c r="GB240" s="177"/>
      <c r="GC240" s="177"/>
      <c r="GD240" s="177"/>
      <c r="GE240" s="177"/>
      <c r="GF240" s="177"/>
      <c r="GG240" s="177"/>
      <c r="GH240" s="177"/>
      <c r="GI240" s="177"/>
      <c r="GJ240" s="177"/>
      <c r="GK240" s="177"/>
      <c r="GL240" s="177"/>
      <c r="GM240" s="177"/>
      <c r="GN240" s="177"/>
      <c r="GO240" s="177"/>
      <c r="GP240" s="177"/>
      <c r="GQ240" s="177"/>
      <c r="GR240" s="177"/>
      <c r="GS240" s="177"/>
      <c r="GT240" s="177"/>
      <c r="GU240" s="177"/>
      <c r="GV240" s="177"/>
      <c r="GW240" s="177"/>
      <c r="GX240" s="177"/>
      <c r="GY240" s="177"/>
      <c r="GZ240" s="177"/>
      <c r="HA240" s="177"/>
      <c r="HB240" s="177"/>
      <c r="HC240" s="177"/>
      <c r="HD240" s="177"/>
      <c r="HE240" s="177"/>
      <c r="HF240" s="177"/>
      <c r="HG240" s="177"/>
      <c r="HH240" s="177"/>
      <c r="HI240" s="177"/>
      <c r="HJ240" s="177"/>
      <c r="HK240" s="177"/>
      <c r="HL240" s="177"/>
      <c r="HM240" s="177"/>
      <c r="HN240" s="177"/>
      <c r="HO240" s="177"/>
      <c r="HP240" s="177"/>
      <c r="HQ240" s="177"/>
      <c r="HR240" s="177"/>
      <c r="HS240" s="177"/>
      <c r="HT240" s="177"/>
      <c r="HU240" s="177"/>
      <c r="HV240" s="177"/>
      <c r="HW240" s="177"/>
      <c r="HX240" s="177"/>
      <c r="HY240" s="177"/>
      <c r="HZ240" s="177"/>
      <c r="IA240" s="177"/>
      <c r="IB240" s="177"/>
      <c r="IC240" s="177"/>
      <c r="ID240" s="177"/>
      <c r="IE240" s="177"/>
      <c r="IF240" s="177"/>
      <c r="IG240" s="177"/>
      <c r="IH240" s="177"/>
      <c r="II240" s="177"/>
      <c r="IJ240" s="177"/>
      <c r="IK240" s="177"/>
      <c r="IL240" s="177"/>
      <c r="IM240" s="177"/>
      <c r="IN240" s="177"/>
      <c r="IO240" s="177"/>
      <c r="IP240" s="177"/>
      <c r="IQ240" s="177"/>
      <c r="IR240" s="177"/>
      <c r="IS240" s="177"/>
      <c r="IT240" s="177"/>
      <c r="IU240" s="177"/>
      <c r="IV240" s="177"/>
      <c r="IW240" s="177"/>
    </row>
    <row r="241" spans="3:257" x14ac:dyDescent="0.2">
      <c r="C241" s="257"/>
      <c r="D241" s="177"/>
      <c r="E241" s="177"/>
      <c r="F241" s="177"/>
      <c r="G241" s="177"/>
      <c r="H241" s="177"/>
      <c r="I241" s="256"/>
    </row>
    <row r="242" spans="3:257" x14ac:dyDescent="0.2">
      <c r="K242" s="177"/>
      <c r="L242" s="177"/>
    </row>
    <row r="243" spans="3:257" x14ac:dyDescent="0.2">
      <c r="C243" s="258"/>
      <c r="D243" s="258"/>
      <c r="E243" s="258"/>
      <c r="F243" s="258"/>
      <c r="G243" s="258"/>
      <c r="H243" s="258"/>
      <c r="I243" s="258"/>
    </row>
    <row r="244" spans="3:257" x14ac:dyDescent="0.2">
      <c r="C244" s="198"/>
      <c r="D244" s="198"/>
      <c r="E244" s="198"/>
      <c r="F244" s="198"/>
      <c r="G244" s="198"/>
      <c r="H244" s="198"/>
      <c r="I244" s="198"/>
      <c r="N244" s="259"/>
    </row>
    <row r="245" spans="3:257" x14ac:dyDescent="0.2">
      <c r="C245" s="198"/>
      <c r="D245" s="198"/>
      <c r="E245" s="198"/>
      <c r="F245" s="198"/>
      <c r="G245" s="198"/>
      <c r="H245" s="198"/>
      <c r="I245" s="198"/>
    </row>
    <row r="246" spans="3:257" x14ac:dyDescent="0.2">
      <c r="C246" s="177"/>
    </row>
    <row r="247" spans="3:257" x14ac:dyDescent="0.2">
      <c r="C247" s="260"/>
      <c r="D247" s="257"/>
      <c r="E247" s="257"/>
      <c r="G247" s="257"/>
      <c r="H247" s="257"/>
      <c r="I247" s="261"/>
    </row>
    <row r="248" spans="3:257" x14ac:dyDescent="0.2">
      <c r="C248" s="262"/>
      <c r="D248" s="263"/>
      <c r="E248" s="263"/>
      <c r="F248" s="263"/>
      <c r="G248" s="263"/>
      <c r="H248" s="263"/>
      <c r="I248" s="264"/>
      <c r="M248" s="256"/>
    </row>
    <row r="249" spans="3:257" x14ac:dyDescent="0.2">
      <c r="C249" s="177"/>
      <c r="D249" s="184"/>
      <c r="E249" s="184"/>
      <c r="F249" s="265"/>
      <c r="G249" s="266"/>
      <c r="H249" s="266"/>
      <c r="I249" s="184"/>
      <c r="J249" s="177"/>
    </row>
    <row r="250" spans="3:257" x14ac:dyDescent="0.2">
      <c r="C250" s="177"/>
      <c r="D250" s="184"/>
      <c r="E250" s="184"/>
      <c r="F250" s="265"/>
      <c r="G250" s="266"/>
      <c r="H250" s="266"/>
      <c r="I250" s="184"/>
      <c r="J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c r="BB250" s="177"/>
      <c r="BC250" s="177"/>
      <c r="BD250" s="177"/>
      <c r="BE250" s="177"/>
      <c r="BF250" s="177"/>
      <c r="BG250" s="177"/>
      <c r="BH250" s="177"/>
      <c r="BI250" s="177"/>
      <c r="BJ250" s="177"/>
      <c r="BK250" s="177"/>
      <c r="BL250" s="177"/>
      <c r="BM250" s="177"/>
      <c r="BN250" s="177"/>
      <c r="BO250" s="177"/>
      <c r="BP250" s="177"/>
      <c r="BQ250" s="177"/>
      <c r="BR250" s="177"/>
      <c r="BS250" s="177"/>
      <c r="BT250" s="177"/>
      <c r="BU250" s="177"/>
      <c r="BV250" s="177"/>
      <c r="BW250" s="177"/>
      <c r="BX250" s="177"/>
      <c r="BY250" s="177"/>
      <c r="BZ250" s="177"/>
      <c r="CA250" s="177"/>
      <c r="CB250" s="177"/>
      <c r="CC250" s="177"/>
      <c r="CD250" s="177"/>
      <c r="CE250" s="177"/>
      <c r="CF250" s="177"/>
      <c r="CG250" s="177"/>
      <c r="CH250" s="177"/>
      <c r="CI250" s="177"/>
      <c r="CJ250" s="177"/>
      <c r="CK250" s="177"/>
      <c r="CL250" s="177"/>
      <c r="CM250" s="177"/>
      <c r="CN250" s="177"/>
      <c r="CO250" s="177"/>
      <c r="CP250" s="177"/>
      <c r="CQ250" s="177"/>
      <c r="CR250" s="177"/>
      <c r="CS250" s="177"/>
      <c r="CT250" s="177"/>
      <c r="CU250" s="177"/>
      <c r="CV250" s="177"/>
      <c r="CW250" s="177"/>
      <c r="CX250" s="177"/>
      <c r="CY250" s="177"/>
      <c r="CZ250" s="177"/>
      <c r="DA250" s="177"/>
      <c r="DB250" s="177"/>
      <c r="DC250" s="177"/>
      <c r="DD250" s="177"/>
      <c r="DE250" s="177"/>
      <c r="DF250" s="177"/>
      <c r="DG250" s="177"/>
      <c r="DH250" s="177"/>
      <c r="DI250" s="177"/>
      <c r="DJ250" s="177"/>
      <c r="DK250" s="177"/>
      <c r="DL250" s="177"/>
      <c r="DM250" s="177"/>
      <c r="DN250" s="177"/>
      <c r="DO250" s="177"/>
      <c r="DP250" s="177"/>
      <c r="DQ250" s="177"/>
      <c r="DR250" s="177"/>
      <c r="DS250" s="177"/>
      <c r="DT250" s="177"/>
      <c r="DU250" s="177"/>
      <c r="DV250" s="177"/>
      <c r="DW250" s="177"/>
      <c r="DX250" s="177"/>
      <c r="DY250" s="177"/>
      <c r="DZ250" s="177"/>
      <c r="EA250" s="177"/>
      <c r="EB250" s="177"/>
      <c r="EC250" s="177"/>
      <c r="ED250" s="177"/>
      <c r="EE250" s="177"/>
      <c r="EF250" s="177"/>
      <c r="EG250" s="177"/>
      <c r="EH250" s="177"/>
      <c r="EI250" s="177"/>
      <c r="EJ250" s="177"/>
      <c r="EK250" s="177"/>
      <c r="EL250" s="177"/>
      <c r="EM250" s="177"/>
      <c r="EN250" s="177"/>
      <c r="EO250" s="177"/>
      <c r="EP250" s="177"/>
      <c r="EQ250" s="177"/>
      <c r="ER250" s="177"/>
      <c r="ES250" s="177"/>
      <c r="ET250" s="177"/>
      <c r="EU250" s="177"/>
      <c r="EV250" s="177"/>
      <c r="EW250" s="177"/>
      <c r="EX250" s="177"/>
      <c r="EY250" s="177"/>
      <c r="EZ250" s="177"/>
      <c r="FA250" s="177"/>
      <c r="FB250" s="177"/>
      <c r="FC250" s="177"/>
      <c r="FD250" s="177"/>
      <c r="FE250" s="177"/>
      <c r="FF250" s="177"/>
      <c r="FG250" s="177"/>
      <c r="FH250" s="177"/>
      <c r="FI250" s="177"/>
      <c r="FJ250" s="177"/>
      <c r="FK250" s="177"/>
      <c r="FL250" s="177"/>
      <c r="FM250" s="177"/>
      <c r="FN250" s="177"/>
      <c r="FO250" s="177"/>
      <c r="FP250" s="177"/>
      <c r="FQ250" s="177"/>
      <c r="FR250" s="177"/>
      <c r="FS250" s="177"/>
      <c r="FT250" s="177"/>
      <c r="FU250" s="177"/>
      <c r="FV250" s="177"/>
      <c r="FW250" s="177"/>
      <c r="FX250" s="177"/>
      <c r="FY250" s="177"/>
      <c r="FZ250" s="177"/>
      <c r="GA250" s="177"/>
      <c r="GB250" s="177"/>
      <c r="GC250" s="177"/>
      <c r="GD250" s="177"/>
      <c r="GE250" s="177"/>
      <c r="GF250" s="177"/>
      <c r="GG250" s="177"/>
      <c r="GH250" s="177"/>
      <c r="GI250" s="177"/>
      <c r="GJ250" s="177"/>
      <c r="GK250" s="177"/>
      <c r="GL250" s="177"/>
      <c r="GM250" s="177"/>
      <c r="GN250" s="177"/>
      <c r="GO250" s="177"/>
      <c r="GP250" s="177"/>
      <c r="GQ250" s="177"/>
      <c r="GR250" s="177"/>
      <c r="GS250" s="177"/>
      <c r="GT250" s="177"/>
      <c r="GU250" s="177"/>
      <c r="GV250" s="177"/>
      <c r="GW250" s="177"/>
      <c r="GX250" s="177"/>
      <c r="GY250" s="177"/>
      <c r="GZ250" s="177"/>
      <c r="HA250" s="177"/>
      <c r="HB250" s="177"/>
      <c r="HC250" s="177"/>
      <c r="HD250" s="177"/>
      <c r="HE250" s="177"/>
      <c r="HF250" s="177"/>
      <c r="HG250" s="177"/>
      <c r="HH250" s="177"/>
      <c r="HI250" s="177"/>
      <c r="HJ250" s="177"/>
      <c r="HK250" s="177"/>
      <c r="HL250" s="177"/>
      <c r="HM250" s="177"/>
      <c r="HN250" s="177"/>
      <c r="HO250" s="177"/>
      <c r="HP250" s="177"/>
      <c r="HQ250" s="177"/>
      <c r="HR250" s="177"/>
      <c r="HS250" s="177"/>
      <c r="HT250" s="177"/>
      <c r="HU250" s="177"/>
      <c r="HV250" s="177"/>
      <c r="HW250" s="177"/>
      <c r="HX250" s="177"/>
      <c r="HY250" s="177"/>
      <c r="HZ250" s="177"/>
      <c r="IA250" s="177"/>
      <c r="IB250" s="177"/>
      <c r="IC250" s="177"/>
      <c r="ID250" s="177"/>
      <c r="IE250" s="177"/>
      <c r="IF250" s="177"/>
      <c r="IG250" s="177"/>
      <c r="IH250" s="177"/>
      <c r="II250" s="177"/>
      <c r="IJ250" s="177"/>
      <c r="IK250" s="177"/>
      <c r="IL250" s="177"/>
      <c r="IM250" s="177"/>
      <c r="IN250" s="177"/>
      <c r="IO250" s="177"/>
      <c r="IP250" s="177"/>
      <c r="IQ250" s="177"/>
      <c r="IR250" s="177"/>
      <c r="IS250" s="177"/>
      <c r="IT250" s="177"/>
      <c r="IU250" s="177"/>
      <c r="IV250" s="177"/>
      <c r="IW250" s="177"/>
    </row>
    <row r="251" spans="3:257" x14ac:dyDescent="0.2">
      <c r="C251" s="177"/>
      <c r="D251" s="184"/>
      <c r="E251" s="184"/>
      <c r="F251" s="265"/>
      <c r="G251" s="266"/>
      <c r="H251" s="266"/>
      <c r="I251" s="184"/>
      <c r="J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c r="BB251" s="177"/>
      <c r="BC251" s="177"/>
      <c r="BD251" s="177"/>
      <c r="BE251" s="177"/>
      <c r="BF251" s="177"/>
      <c r="BG251" s="177"/>
      <c r="BH251" s="177"/>
      <c r="BI251" s="177"/>
      <c r="BJ251" s="177"/>
      <c r="BK251" s="177"/>
      <c r="BL251" s="177"/>
      <c r="BM251" s="177"/>
      <c r="BN251" s="177"/>
      <c r="BO251" s="177"/>
      <c r="BP251" s="177"/>
      <c r="BQ251" s="177"/>
      <c r="BR251" s="177"/>
      <c r="BS251" s="177"/>
      <c r="BT251" s="177"/>
      <c r="BU251" s="177"/>
      <c r="BV251" s="177"/>
      <c r="BW251" s="177"/>
      <c r="BX251" s="177"/>
      <c r="BY251" s="177"/>
      <c r="BZ251" s="177"/>
      <c r="CA251" s="177"/>
      <c r="CB251" s="177"/>
      <c r="CC251" s="177"/>
      <c r="CD251" s="177"/>
      <c r="CE251" s="177"/>
      <c r="CF251" s="177"/>
      <c r="CG251" s="177"/>
      <c r="CH251" s="177"/>
      <c r="CI251" s="177"/>
      <c r="CJ251" s="177"/>
      <c r="CK251" s="177"/>
      <c r="CL251" s="177"/>
      <c r="CM251" s="177"/>
      <c r="CN251" s="177"/>
      <c r="CO251" s="177"/>
      <c r="CP251" s="177"/>
      <c r="CQ251" s="177"/>
      <c r="CR251" s="177"/>
      <c r="CS251" s="177"/>
      <c r="CT251" s="177"/>
      <c r="CU251" s="177"/>
      <c r="CV251" s="177"/>
      <c r="CW251" s="177"/>
      <c r="CX251" s="177"/>
      <c r="CY251" s="177"/>
      <c r="CZ251" s="177"/>
      <c r="DA251" s="177"/>
      <c r="DB251" s="177"/>
      <c r="DC251" s="177"/>
      <c r="DD251" s="177"/>
      <c r="DE251" s="177"/>
      <c r="DF251" s="177"/>
      <c r="DG251" s="177"/>
      <c r="DH251" s="177"/>
      <c r="DI251" s="177"/>
      <c r="DJ251" s="177"/>
      <c r="DK251" s="177"/>
      <c r="DL251" s="177"/>
      <c r="DM251" s="177"/>
      <c r="DN251" s="177"/>
      <c r="DO251" s="177"/>
      <c r="DP251" s="177"/>
      <c r="DQ251" s="177"/>
      <c r="DR251" s="177"/>
      <c r="DS251" s="177"/>
      <c r="DT251" s="177"/>
      <c r="DU251" s="177"/>
      <c r="DV251" s="177"/>
      <c r="DW251" s="177"/>
      <c r="DX251" s="177"/>
      <c r="DY251" s="177"/>
      <c r="DZ251" s="177"/>
      <c r="EA251" s="177"/>
      <c r="EB251" s="177"/>
      <c r="EC251" s="177"/>
      <c r="ED251" s="177"/>
      <c r="EE251" s="177"/>
      <c r="EF251" s="177"/>
      <c r="EG251" s="177"/>
      <c r="EH251" s="177"/>
      <c r="EI251" s="177"/>
      <c r="EJ251" s="177"/>
      <c r="EK251" s="177"/>
      <c r="EL251" s="177"/>
      <c r="EM251" s="177"/>
      <c r="EN251" s="177"/>
      <c r="EO251" s="177"/>
      <c r="EP251" s="177"/>
      <c r="EQ251" s="177"/>
      <c r="ER251" s="177"/>
      <c r="ES251" s="177"/>
      <c r="ET251" s="177"/>
      <c r="EU251" s="177"/>
      <c r="EV251" s="177"/>
      <c r="EW251" s="177"/>
      <c r="EX251" s="177"/>
      <c r="EY251" s="177"/>
      <c r="EZ251" s="177"/>
      <c r="FA251" s="177"/>
      <c r="FB251" s="177"/>
      <c r="FC251" s="177"/>
      <c r="FD251" s="177"/>
      <c r="FE251" s="177"/>
      <c r="FF251" s="177"/>
      <c r="FG251" s="177"/>
      <c r="FH251" s="177"/>
      <c r="FI251" s="177"/>
      <c r="FJ251" s="177"/>
      <c r="FK251" s="177"/>
      <c r="FL251" s="177"/>
      <c r="FM251" s="177"/>
      <c r="FN251" s="177"/>
      <c r="FO251" s="177"/>
      <c r="FP251" s="177"/>
      <c r="FQ251" s="177"/>
      <c r="FR251" s="177"/>
      <c r="FS251" s="177"/>
      <c r="FT251" s="177"/>
      <c r="FU251" s="177"/>
      <c r="FV251" s="177"/>
      <c r="FW251" s="177"/>
      <c r="FX251" s="177"/>
      <c r="FY251" s="177"/>
      <c r="FZ251" s="177"/>
      <c r="GA251" s="177"/>
      <c r="GB251" s="177"/>
      <c r="GC251" s="177"/>
      <c r="GD251" s="177"/>
      <c r="GE251" s="177"/>
      <c r="GF251" s="177"/>
      <c r="GG251" s="177"/>
      <c r="GH251" s="177"/>
      <c r="GI251" s="177"/>
      <c r="GJ251" s="177"/>
      <c r="GK251" s="177"/>
      <c r="GL251" s="177"/>
      <c r="GM251" s="177"/>
      <c r="GN251" s="177"/>
      <c r="GO251" s="177"/>
      <c r="GP251" s="177"/>
      <c r="GQ251" s="177"/>
      <c r="GR251" s="177"/>
      <c r="GS251" s="177"/>
      <c r="GT251" s="177"/>
      <c r="GU251" s="177"/>
      <c r="GV251" s="177"/>
      <c r="GW251" s="177"/>
      <c r="GX251" s="177"/>
      <c r="GY251" s="177"/>
      <c r="GZ251" s="177"/>
      <c r="HA251" s="177"/>
      <c r="HB251" s="177"/>
      <c r="HC251" s="177"/>
      <c r="HD251" s="177"/>
      <c r="HE251" s="177"/>
      <c r="HF251" s="177"/>
      <c r="HG251" s="177"/>
      <c r="HH251" s="177"/>
      <c r="HI251" s="177"/>
      <c r="HJ251" s="177"/>
      <c r="HK251" s="177"/>
      <c r="HL251" s="177"/>
      <c r="HM251" s="177"/>
      <c r="HN251" s="177"/>
      <c r="HO251" s="177"/>
      <c r="HP251" s="177"/>
      <c r="HQ251" s="177"/>
      <c r="HR251" s="177"/>
      <c r="HS251" s="177"/>
      <c r="HT251" s="177"/>
      <c r="HU251" s="177"/>
      <c r="HV251" s="177"/>
      <c r="HW251" s="177"/>
      <c r="HX251" s="177"/>
      <c r="HY251" s="177"/>
      <c r="HZ251" s="177"/>
      <c r="IA251" s="177"/>
      <c r="IB251" s="177"/>
      <c r="IC251" s="177"/>
      <c r="ID251" s="177"/>
      <c r="IE251" s="177"/>
      <c r="IF251" s="177"/>
      <c r="IG251" s="177"/>
      <c r="IH251" s="177"/>
      <c r="II251" s="177"/>
      <c r="IJ251" s="177"/>
      <c r="IK251" s="177"/>
      <c r="IL251" s="177"/>
      <c r="IM251" s="177"/>
      <c r="IN251" s="177"/>
      <c r="IO251" s="177"/>
      <c r="IP251" s="177"/>
      <c r="IQ251" s="177"/>
      <c r="IR251" s="177"/>
      <c r="IS251" s="177"/>
      <c r="IT251" s="177"/>
      <c r="IU251" s="177"/>
      <c r="IV251" s="177"/>
      <c r="IW251" s="177"/>
    </row>
    <row r="252" spans="3:257" x14ac:dyDescent="0.2">
      <c r="C252" s="260"/>
      <c r="D252" s="262"/>
      <c r="E252" s="262"/>
      <c r="G252" s="257"/>
      <c r="H252" s="257"/>
      <c r="I252" s="261"/>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c r="BB252" s="177"/>
      <c r="BC252" s="177"/>
      <c r="BD252" s="177"/>
      <c r="BE252" s="177"/>
      <c r="BF252" s="177"/>
      <c r="BG252" s="177"/>
      <c r="BH252" s="177"/>
      <c r="BI252" s="177"/>
      <c r="BJ252" s="177"/>
      <c r="BK252" s="177"/>
      <c r="BL252" s="177"/>
      <c r="BM252" s="177"/>
      <c r="BN252" s="177"/>
      <c r="BO252" s="177"/>
      <c r="BP252" s="177"/>
      <c r="BQ252" s="177"/>
      <c r="BR252" s="177"/>
      <c r="BS252" s="177"/>
      <c r="BT252" s="177"/>
      <c r="BU252" s="177"/>
      <c r="BV252" s="177"/>
      <c r="BW252" s="177"/>
      <c r="BX252" s="177"/>
      <c r="BY252" s="177"/>
      <c r="BZ252" s="177"/>
      <c r="CA252" s="177"/>
      <c r="CB252" s="177"/>
      <c r="CC252" s="177"/>
      <c r="CD252" s="177"/>
      <c r="CE252" s="177"/>
      <c r="CF252" s="177"/>
      <c r="CG252" s="177"/>
      <c r="CH252" s="177"/>
      <c r="CI252" s="177"/>
      <c r="CJ252" s="177"/>
      <c r="CK252" s="177"/>
      <c r="CL252" s="177"/>
      <c r="CM252" s="177"/>
      <c r="CN252" s="177"/>
      <c r="CO252" s="177"/>
      <c r="CP252" s="177"/>
      <c r="CQ252" s="177"/>
      <c r="CR252" s="177"/>
      <c r="CS252" s="177"/>
      <c r="CT252" s="177"/>
      <c r="CU252" s="177"/>
      <c r="CV252" s="177"/>
      <c r="CW252" s="177"/>
      <c r="CX252" s="177"/>
      <c r="CY252" s="177"/>
      <c r="CZ252" s="177"/>
      <c r="DA252" s="177"/>
      <c r="DB252" s="177"/>
      <c r="DC252" s="177"/>
      <c r="DD252" s="177"/>
      <c r="DE252" s="177"/>
      <c r="DF252" s="177"/>
      <c r="DG252" s="177"/>
      <c r="DH252" s="177"/>
      <c r="DI252" s="177"/>
      <c r="DJ252" s="177"/>
      <c r="DK252" s="177"/>
      <c r="DL252" s="177"/>
      <c r="DM252" s="177"/>
      <c r="DN252" s="177"/>
      <c r="DO252" s="177"/>
      <c r="DP252" s="177"/>
      <c r="DQ252" s="177"/>
      <c r="DR252" s="177"/>
      <c r="DS252" s="177"/>
      <c r="DT252" s="177"/>
      <c r="DU252" s="177"/>
      <c r="DV252" s="177"/>
      <c r="DW252" s="177"/>
      <c r="DX252" s="177"/>
      <c r="DY252" s="177"/>
      <c r="DZ252" s="177"/>
      <c r="EA252" s="177"/>
      <c r="EB252" s="177"/>
      <c r="EC252" s="177"/>
      <c r="ED252" s="177"/>
      <c r="EE252" s="177"/>
      <c r="EF252" s="177"/>
      <c r="EG252" s="177"/>
      <c r="EH252" s="177"/>
      <c r="EI252" s="177"/>
      <c r="EJ252" s="177"/>
      <c r="EK252" s="177"/>
      <c r="EL252" s="177"/>
      <c r="EM252" s="177"/>
      <c r="EN252" s="177"/>
      <c r="EO252" s="177"/>
      <c r="EP252" s="177"/>
      <c r="EQ252" s="177"/>
      <c r="ER252" s="177"/>
      <c r="ES252" s="177"/>
      <c r="ET252" s="177"/>
      <c r="EU252" s="177"/>
      <c r="EV252" s="177"/>
      <c r="EW252" s="177"/>
      <c r="EX252" s="177"/>
      <c r="EY252" s="177"/>
      <c r="EZ252" s="177"/>
      <c r="FA252" s="177"/>
      <c r="FB252" s="177"/>
      <c r="FC252" s="177"/>
      <c r="FD252" s="177"/>
      <c r="FE252" s="177"/>
      <c r="FF252" s="177"/>
      <c r="FG252" s="177"/>
      <c r="FH252" s="177"/>
      <c r="FI252" s="177"/>
      <c r="FJ252" s="177"/>
      <c r="FK252" s="177"/>
      <c r="FL252" s="177"/>
      <c r="FM252" s="177"/>
      <c r="FN252" s="177"/>
      <c r="FO252" s="177"/>
      <c r="FP252" s="177"/>
      <c r="FQ252" s="177"/>
      <c r="FR252" s="177"/>
      <c r="FS252" s="177"/>
      <c r="FT252" s="177"/>
      <c r="FU252" s="177"/>
      <c r="FV252" s="177"/>
      <c r="FW252" s="177"/>
      <c r="FX252" s="177"/>
      <c r="FY252" s="177"/>
      <c r="FZ252" s="177"/>
      <c r="GA252" s="177"/>
      <c r="GB252" s="177"/>
      <c r="GC252" s="177"/>
      <c r="GD252" s="177"/>
      <c r="GE252" s="177"/>
      <c r="GF252" s="177"/>
      <c r="GG252" s="177"/>
      <c r="GH252" s="177"/>
      <c r="GI252" s="177"/>
      <c r="GJ252" s="177"/>
      <c r="GK252" s="177"/>
      <c r="GL252" s="177"/>
      <c r="GM252" s="177"/>
      <c r="GN252" s="177"/>
      <c r="GO252" s="177"/>
      <c r="GP252" s="177"/>
      <c r="GQ252" s="177"/>
      <c r="GR252" s="177"/>
      <c r="GS252" s="177"/>
      <c r="GT252" s="177"/>
      <c r="GU252" s="177"/>
      <c r="GV252" s="177"/>
      <c r="GW252" s="177"/>
      <c r="GX252" s="177"/>
      <c r="GY252" s="177"/>
      <c r="GZ252" s="177"/>
      <c r="HA252" s="177"/>
      <c r="HB252" s="177"/>
      <c r="HC252" s="177"/>
      <c r="HD252" s="177"/>
      <c r="HE252" s="177"/>
      <c r="HF252" s="177"/>
      <c r="HG252" s="177"/>
      <c r="HH252" s="177"/>
      <c r="HI252" s="177"/>
      <c r="HJ252" s="177"/>
      <c r="HK252" s="177"/>
      <c r="HL252" s="177"/>
      <c r="HM252" s="177"/>
      <c r="HN252" s="177"/>
      <c r="HO252" s="177"/>
      <c r="HP252" s="177"/>
      <c r="HQ252" s="177"/>
      <c r="HR252" s="177"/>
      <c r="HS252" s="177"/>
      <c r="HT252" s="177"/>
      <c r="HU252" s="177"/>
      <c r="HV252" s="177"/>
      <c r="HW252" s="177"/>
      <c r="HX252" s="177"/>
      <c r="HY252" s="177"/>
      <c r="HZ252" s="177"/>
      <c r="IA252" s="177"/>
      <c r="IB252" s="177"/>
      <c r="IC252" s="177"/>
      <c r="ID252" s="177"/>
      <c r="IE252" s="177"/>
      <c r="IF252" s="177"/>
      <c r="IG252" s="177"/>
      <c r="IH252" s="177"/>
      <c r="II252" s="177"/>
      <c r="IJ252" s="177"/>
      <c r="IK252" s="177"/>
      <c r="IL252" s="177"/>
      <c r="IM252" s="177"/>
      <c r="IN252" s="177"/>
      <c r="IO252" s="177"/>
      <c r="IP252" s="177"/>
      <c r="IQ252" s="177"/>
      <c r="IR252" s="177"/>
      <c r="IS252" s="177"/>
      <c r="IT252" s="177"/>
      <c r="IU252" s="177"/>
      <c r="IV252" s="177"/>
      <c r="IW252" s="177"/>
    </row>
    <row r="253" spans="3:257" x14ac:dyDescent="0.2">
      <c r="C253" s="267"/>
      <c r="F253" s="184"/>
      <c r="K253" s="177"/>
      <c r="L253" s="177"/>
    </row>
    <row r="254" spans="3:257" x14ac:dyDescent="0.2">
      <c r="C254" s="257"/>
      <c r="J254" s="177"/>
      <c r="K254" s="177"/>
      <c r="L254" s="177"/>
      <c r="N254" s="257"/>
    </row>
    <row r="255" spans="3:257" x14ac:dyDescent="0.2">
      <c r="C255" s="257"/>
      <c r="D255" s="177"/>
      <c r="E255" s="177"/>
      <c r="F255" s="177"/>
      <c r="G255" s="177"/>
      <c r="H255" s="177"/>
      <c r="I255" s="256"/>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c r="BB255" s="177"/>
      <c r="BC255" s="177"/>
      <c r="BD255" s="177"/>
      <c r="BE255" s="177"/>
      <c r="BF255" s="177"/>
      <c r="BG255" s="177"/>
      <c r="BH255" s="177"/>
      <c r="BI255" s="177"/>
      <c r="BJ255" s="177"/>
      <c r="BK255" s="177"/>
      <c r="BL255" s="177"/>
      <c r="BM255" s="177"/>
      <c r="BN255" s="177"/>
      <c r="BO255" s="177"/>
      <c r="BP255" s="177"/>
      <c r="BQ255" s="177"/>
      <c r="BR255" s="177"/>
      <c r="BS255" s="177"/>
      <c r="BT255" s="177"/>
      <c r="BU255" s="177"/>
      <c r="BV255" s="177"/>
      <c r="BW255" s="177"/>
      <c r="BX255" s="177"/>
      <c r="BY255" s="177"/>
      <c r="BZ255" s="177"/>
      <c r="CA255" s="177"/>
      <c r="CB255" s="177"/>
      <c r="CC255" s="177"/>
      <c r="CD255" s="177"/>
      <c r="CE255" s="177"/>
      <c r="CF255" s="177"/>
      <c r="CG255" s="177"/>
      <c r="CH255" s="177"/>
      <c r="CI255" s="177"/>
      <c r="CJ255" s="177"/>
      <c r="CK255" s="177"/>
      <c r="CL255" s="177"/>
      <c r="CM255" s="177"/>
      <c r="CN255" s="177"/>
      <c r="CO255" s="177"/>
      <c r="CP255" s="177"/>
      <c r="CQ255" s="177"/>
      <c r="CR255" s="177"/>
      <c r="CS255" s="177"/>
      <c r="CT255" s="177"/>
      <c r="CU255" s="177"/>
      <c r="CV255" s="177"/>
      <c r="CW255" s="177"/>
      <c r="CX255" s="177"/>
      <c r="CY255" s="177"/>
      <c r="CZ255" s="177"/>
      <c r="DA255" s="177"/>
      <c r="DB255" s="177"/>
      <c r="DC255" s="177"/>
      <c r="DD255" s="177"/>
      <c r="DE255" s="177"/>
      <c r="DF255" s="177"/>
      <c r="DG255" s="177"/>
      <c r="DH255" s="177"/>
      <c r="DI255" s="177"/>
      <c r="DJ255" s="177"/>
      <c r="DK255" s="177"/>
      <c r="DL255" s="177"/>
      <c r="DM255" s="177"/>
      <c r="DN255" s="177"/>
      <c r="DO255" s="177"/>
      <c r="DP255" s="177"/>
      <c r="DQ255" s="177"/>
      <c r="DR255" s="177"/>
      <c r="DS255" s="177"/>
      <c r="DT255" s="177"/>
      <c r="DU255" s="177"/>
      <c r="DV255" s="177"/>
      <c r="DW255" s="177"/>
      <c r="DX255" s="177"/>
      <c r="DY255" s="177"/>
      <c r="DZ255" s="177"/>
      <c r="EA255" s="177"/>
      <c r="EB255" s="177"/>
      <c r="EC255" s="177"/>
      <c r="ED255" s="177"/>
      <c r="EE255" s="177"/>
      <c r="EF255" s="177"/>
      <c r="EG255" s="177"/>
      <c r="EH255" s="177"/>
      <c r="EI255" s="177"/>
      <c r="EJ255" s="177"/>
      <c r="EK255" s="177"/>
      <c r="EL255" s="177"/>
      <c r="EM255" s="177"/>
      <c r="EN255" s="177"/>
      <c r="EO255" s="177"/>
      <c r="EP255" s="177"/>
      <c r="EQ255" s="177"/>
      <c r="ER255" s="177"/>
      <c r="ES255" s="177"/>
      <c r="ET255" s="177"/>
      <c r="EU255" s="177"/>
      <c r="EV255" s="177"/>
      <c r="EW255" s="177"/>
      <c r="EX255" s="177"/>
      <c r="EY255" s="177"/>
      <c r="EZ255" s="177"/>
      <c r="FA255" s="177"/>
      <c r="FB255" s="177"/>
      <c r="FC255" s="177"/>
      <c r="FD255" s="177"/>
      <c r="FE255" s="177"/>
      <c r="FF255" s="177"/>
      <c r="FG255" s="177"/>
      <c r="FH255" s="177"/>
      <c r="FI255" s="177"/>
      <c r="FJ255" s="177"/>
      <c r="FK255" s="177"/>
      <c r="FL255" s="177"/>
      <c r="FM255" s="177"/>
      <c r="FN255" s="177"/>
      <c r="FO255" s="177"/>
      <c r="FP255" s="177"/>
      <c r="FQ255" s="177"/>
      <c r="FR255" s="177"/>
      <c r="FS255" s="177"/>
      <c r="FT255" s="177"/>
      <c r="FU255" s="177"/>
      <c r="FV255" s="177"/>
      <c r="FW255" s="177"/>
      <c r="FX255" s="177"/>
      <c r="FY255" s="177"/>
      <c r="FZ255" s="177"/>
      <c r="GA255" s="177"/>
      <c r="GB255" s="177"/>
      <c r="GC255" s="177"/>
      <c r="GD255" s="177"/>
      <c r="GE255" s="177"/>
      <c r="GF255" s="177"/>
      <c r="GG255" s="177"/>
      <c r="GH255" s="177"/>
      <c r="GI255" s="177"/>
      <c r="GJ255" s="177"/>
      <c r="GK255" s="177"/>
      <c r="GL255" s="177"/>
      <c r="GM255" s="177"/>
      <c r="GN255" s="177"/>
      <c r="GO255" s="177"/>
      <c r="GP255" s="177"/>
      <c r="GQ255" s="177"/>
      <c r="GR255" s="177"/>
      <c r="GS255" s="177"/>
      <c r="GT255" s="177"/>
      <c r="GU255" s="177"/>
      <c r="GV255" s="177"/>
      <c r="GW255" s="177"/>
      <c r="GX255" s="177"/>
      <c r="GY255" s="177"/>
      <c r="GZ255" s="177"/>
      <c r="HA255" s="177"/>
      <c r="HB255" s="177"/>
      <c r="HC255" s="177"/>
      <c r="HD255" s="177"/>
      <c r="HE255" s="177"/>
      <c r="HF255" s="177"/>
      <c r="HG255" s="177"/>
      <c r="HH255" s="177"/>
      <c r="HI255" s="177"/>
      <c r="HJ255" s="177"/>
      <c r="HK255" s="177"/>
      <c r="HL255" s="177"/>
      <c r="HM255" s="177"/>
      <c r="HN255" s="177"/>
      <c r="HO255" s="177"/>
      <c r="HP255" s="177"/>
      <c r="HQ255" s="177"/>
      <c r="HR255" s="177"/>
      <c r="HS255" s="177"/>
      <c r="HT255" s="177"/>
      <c r="HU255" s="177"/>
      <c r="HV255" s="177"/>
      <c r="HW255" s="177"/>
      <c r="HX255" s="177"/>
      <c r="HY255" s="177"/>
      <c r="HZ255" s="177"/>
      <c r="IA255" s="177"/>
      <c r="IB255" s="177"/>
      <c r="IC255" s="177"/>
      <c r="ID255" s="177"/>
      <c r="IE255" s="177"/>
      <c r="IF255" s="177"/>
      <c r="IG255" s="177"/>
      <c r="IH255" s="177"/>
      <c r="II255" s="177"/>
      <c r="IJ255" s="177"/>
      <c r="IK255" s="177"/>
      <c r="IL255" s="177"/>
      <c r="IM255" s="177"/>
      <c r="IN255" s="177"/>
      <c r="IO255" s="177"/>
      <c r="IP255" s="177"/>
      <c r="IQ255" s="177"/>
      <c r="IR255" s="177"/>
      <c r="IS255" s="177"/>
      <c r="IT255" s="177"/>
      <c r="IU255" s="177"/>
      <c r="IV255" s="177"/>
      <c r="IW255" s="177"/>
    </row>
    <row r="256" spans="3:257" x14ac:dyDescent="0.2">
      <c r="C256" s="257"/>
      <c r="D256" s="177"/>
      <c r="E256" s="177"/>
      <c r="F256" s="177"/>
      <c r="G256" s="177"/>
      <c r="H256" s="177"/>
      <c r="I256" s="256"/>
      <c r="K256" s="177"/>
      <c r="L256" s="177"/>
    </row>
    <row r="258" spans="3:257" x14ac:dyDescent="0.2">
      <c r="C258" s="258"/>
      <c r="D258" s="258"/>
      <c r="E258" s="258"/>
      <c r="F258" s="258"/>
      <c r="G258" s="258"/>
      <c r="H258" s="258"/>
      <c r="I258" s="258"/>
    </row>
    <row r="259" spans="3:257" x14ac:dyDescent="0.2">
      <c r="C259" s="198"/>
      <c r="D259" s="198"/>
      <c r="E259" s="198"/>
      <c r="F259" s="198"/>
      <c r="G259" s="198"/>
      <c r="H259" s="198"/>
      <c r="I259" s="198"/>
    </row>
    <row r="260" spans="3:257" x14ac:dyDescent="0.2">
      <c r="C260" s="198"/>
      <c r="D260" s="198"/>
      <c r="E260" s="198"/>
      <c r="F260" s="198"/>
      <c r="G260" s="198"/>
      <c r="H260" s="198"/>
      <c r="I260" s="198"/>
    </row>
    <row r="261" spans="3:257" x14ac:dyDescent="0.2">
      <c r="C261" s="177"/>
      <c r="M261" s="256"/>
    </row>
    <row r="262" spans="3:257" x14ac:dyDescent="0.2">
      <c r="C262" s="260"/>
      <c r="D262" s="257"/>
      <c r="E262" s="257"/>
      <c r="G262" s="257"/>
      <c r="H262" s="257"/>
      <c r="I262" s="261"/>
    </row>
    <row r="263" spans="3:257" x14ac:dyDescent="0.2">
      <c r="C263" s="262"/>
      <c r="D263" s="263"/>
      <c r="E263" s="263"/>
      <c r="F263" s="263"/>
      <c r="G263" s="263"/>
      <c r="H263" s="263"/>
      <c r="I263" s="264"/>
    </row>
    <row r="264" spans="3:257" x14ac:dyDescent="0.2">
      <c r="C264" s="267"/>
      <c r="D264" s="184"/>
      <c r="E264" s="184"/>
      <c r="F264" s="265"/>
      <c r="G264" s="266"/>
      <c r="H264" s="266"/>
      <c r="I264" s="184"/>
      <c r="J264" s="177"/>
    </row>
    <row r="265" spans="3:257" x14ac:dyDescent="0.2">
      <c r="C265" s="177"/>
      <c r="D265" s="184"/>
      <c r="E265" s="184"/>
      <c r="F265" s="265"/>
      <c r="G265" s="266"/>
      <c r="H265" s="266"/>
      <c r="I265" s="184"/>
      <c r="J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c r="BB265" s="177"/>
      <c r="BC265" s="177"/>
      <c r="BD265" s="177"/>
      <c r="BE265" s="177"/>
      <c r="BF265" s="177"/>
      <c r="BG265" s="177"/>
      <c r="BH265" s="177"/>
      <c r="BI265" s="177"/>
      <c r="BJ265" s="177"/>
      <c r="BK265" s="177"/>
      <c r="BL265" s="177"/>
      <c r="BM265" s="177"/>
      <c r="BN265" s="177"/>
      <c r="BO265" s="177"/>
      <c r="BP265" s="177"/>
      <c r="BQ265" s="177"/>
      <c r="BR265" s="177"/>
      <c r="BS265" s="177"/>
      <c r="BT265" s="177"/>
      <c r="BU265" s="177"/>
      <c r="BV265" s="177"/>
      <c r="BW265" s="177"/>
      <c r="BX265" s="177"/>
      <c r="BY265" s="177"/>
      <c r="BZ265" s="177"/>
      <c r="CA265" s="177"/>
      <c r="CB265" s="177"/>
      <c r="CC265" s="177"/>
      <c r="CD265" s="177"/>
      <c r="CE265" s="177"/>
      <c r="CF265" s="177"/>
      <c r="CG265" s="177"/>
      <c r="CH265" s="177"/>
      <c r="CI265" s="177"/>
      <c r="CJ265" s="177"/>
      <c r="CK265" s="177"/>
      <c r="CL265" s="177"/>
      <c r="CM265" s="177"/>
      <c r="CN265" s="177"/>
      <c r="CO265" s="177"/>
      <c r="CP265" s="177"/>
      <c r="CQ265" s="177"/>
      <c r="CR265" s="177"/>
      <c r="CS265" s="177"/>
      <c r="CT265" s="177"/>
      <c r="CU265" s="177"/>
      <c r="CV265" s="177"/>
      <c r="CW265" s="177"/>
      <c r="CX265" s="177"/>
      <c r="CY265" s="177"/>
      <c r="CZ265" s="177"/>
      <c r="DA265" s="177"/>
      <c r="DB265" s="177"/>
      <c r="DC265" s="177"/>
      <c r="DD265" s="177"/>
      <c r="DE265" s="177"/>
      <c r="DF265" s="177"/>
      <c r="DG265" s="177"/>
      <c r="DH265" s="177"/>
      <c r="DI265" s="177"/>
      <c r="DJ265" s="177"/>
      <c r="DK265" s="177"/>
      <c r="DL265" s="177"/>
      <c r="DM265" s="177"/>
      <c r="DN265" s="177"/>
      <c r="DO265" s="177"/>
      <c r="DP265" s="177"/>
      <c r="DQ265" s="177"/>
      <c r="DR265" s="177"/>
      <c r="DS265" s="177"/>
      <c r="DT265" s="177"/>
      <c r="DU265" s="177"/>
      <c r="DV265" s="177"/>
      <c r="DW265" s="177"/>
      <c r="DX265" s="177"/>
      <c r="DY265" s="177"/>
      <c r="DZ265" s="177"/>
      <c r="EA265" s="177"/>
      <c r="EB265" s="177"/>
      <c r="EC265" s="177"/>
      <c r="ED265" s="177"/>
      <c r="EE265" s="177"/>
      <c r="EF265" s="177"/>
      <c r="EG265" s="177"/>
      <c r="EH265" s="177"/>
      <c r="EI265" s="177"/>
      <c r="EJ265" s="177"/>
      <c r="EK265" s="177"/>
      <c r="EL265" s="177"/>
      <c r="EM265" s="177"/>
      <c r="EN265" s="177"/>
      <c r="EO265" s="177"/>
      <c r="EP265" s="177"/>
      <c r="EQ265" s="177"/>
      <c r="ER265" s="177"/>
      <c r="ES265" s="177"/>
      <c r="ET265" s="177"/>
      <c r="EU265" s="177"/>
      <c r="EV265" s="177"/>
      <c r="EW265" s="177"/>
      <c r="EX265" s="177"/>
      <c r="EY265" s="177"/>
      <c r="EZ265" s="177"/>
      <c r="FA265" s="177"/>
      <c r="FB265" s="177"/>
      <c r="FC265" s="177"/>
      <c r="FD265" s="177"/>
      <c r="FE265" s="177"/>
      <c r="FF265" s="177"/>
      <c r="FG265" s="177"/>
      <c r="FH265" s="177"/>
      <c r="FI265" s="177"/>
      <c r="FJ265" s="177"/>
      <c r="FK265" s="177"/>
      <c r="FL265" s="177"/>
      <c r="FM265" s="177"/>
      <c r="FN265" s="177"/>
      <c r="FO265" s="177"/>
      <c r="FP265" s="177"/>
      <c r="FQ265" s="177"/>
      <c r="FR265" s="177"/>
      <c r="FS265" s="177"/>
      <c r="FT265" s="177"/>
      <c r="FU265" s="177"/>
      <c r="FV265" s="177"/>
      <c r="FW265" s="177"/>
      <c r="FX265" s="177"/>
      <c r="FY265" s="177"/>
      <c r="FZ265" s="177"/>
      <c r="GA265" s="177"/>
      <c r="GB265" s="177"/>
      <c r="GC265" s="177"/>
      <c r="GD265" s="177"/>
      <c r="GE265" s="177"/>
      <c r="GF265" s="177"/>
      <c r="GG265" s="177"/>
      <c r="GH265" s="177"/>
      <c r="GI265" s="177"/>
      <c r="GJ265" s="177"/>
      <c r="GK265" s="177"/>
      <c r="GL265" s="177"/>
      <c r="GM265" s="177"/>
      <c r="GN265" s="177"/>
      <c r="GO265" s="177"/>
      <c r="GP265" s="177"/>
      <c r="GQ265" s="177"/>
      <c r="GR265" s="177"/>
      <c r="GS265" s="177"/>
      <c r="GT265" s="177"/>
      <c r="GU265" s="177"/>
      <c r="GV265" s="177"/>
      <c r="GW265" s="177"/>
      <c r="GX265" s="177"/>
      <c r="GY265" s="177"/>
      <c r="GZ265" s="177"/>
      <c r="HA265" s="177"/>
      <c r="HB265" s="177"/>
      <c r="HC265" s="177"/>
      <c r="HD265" s="177"/>
      <c r="HE265" s="177"/>
      <c r="HF265" s="177"/>
      <c r="HG265" s="177"/>
      <c r="HH265" s="177"/>
      <c r="HI265" s="177"/>
      <c r="HJ265" s="177"/>
      <c r="HK265" s="177"/>
      <c r="HL265" s="177"/>
      <c r="HM265" s="177"/>
      <c r="HN265" s="177"/>
      <c r="HO265" s="177"/>
      <c r="HP265" s="177"/>
      <c r="HQ265" s="177"/>
      <c r="HR265" s="177"/>
      <c r="HS265" s="177"/>
      <c r="HT265" s="177"/>
      <c r="HU265" s="177"/>
      <c r="HV265" s="177"/>
      <c r="HW265" s="177"/>
      <c r="HX265" s="177"/>
      <c r="HY265" s="177"/>
      <c r="HZ265" s="177"/>
      <c r="IA265" s="177"/>
      <c r="IB265" s="177"/>
      <c r="IC265" s="177"/>
      <c r="ID265" s="177"/>
      <c r="IE265" s="177"/>
      <c r="IF265" s="177"/>
      <c r="IG265" s="177"/>
      <c r="IH265" s="177"/>
      <c r="II265" s="177"/>
      <c r="IJ265" s="177"/>
      <c r="IK265" s="177"/>
      <c r="IL265" s="177"/>
      <c r="IM265" s="177"/>
      <c r="IN265" s="177"/>
      <c r="IO265" s="177"/>
      <c r="IP265" s="177"/>
      <c r="IQ265" s="177"/>
      <c r="IR265" s="177"/>
      <c r="IS265" s="177"/>
      <c r="IT265" s="177"/>
      <c r="IU265" s="177"/>
      <c r="IV265" s="177"/>
      <c r="IW265" s="177"/>
    </row>
    <row r="266" spans="3:257" x14ac:dyDescent="0.2">
      <c r="C266" s="177"/>
      <c r="D266" s="184"/>
      <c r="E266" s="184"/>
      <c r="F266" s="265"/>
      <c r="G266" s="266"/>
      <c r="H266" s="266"/>
      <c r="I266" s="184"/>
      <c r="J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c r="BB266" s="177"/>
      <c r="BC266" s="177"/>
      <c r="BD266" s="177"/>
      <c r="BE266" s="177"/>
      <c r="BF266" s="177"/>
      <c r="BG266" s="177"/>
      <c r="BH266" s="177"/>
      <c r="BI266" s="177"/>
      <c r="BJ266" s="177"/>
      <c r="BK266" s="177"/>
      <c r="BL266" s="177"/>
      <c r="BM266" s="177"/>
      <c r="BN266" s="177"/>
      <c r="BO266" s="177"/>
      <c r="BP266" s="177"/>
      <c r="BQ266" s="177"/>
      <c r="BR266" s="177"/>
      <c r="BS266" s="177"/>
      <c r="BT266" s="177"/>
      <c r="BU266" s="177"/>
      <c r="BV266" s="177"/>
      <c r="BW266" s="177"/>
      <c r="BX266" s="177"/>
      <c r="BY266" s="177"/>
      <c r="BZ266" s="177"/>
      <c r="CA266" s="177"/>
      <c r="CB266" s="177"/>
      <c r="CC266" s="177"/>
      <c r="CD266" s="177"/>
      <c r="CE266" s="177"/>
      <c r="CF266" s="177"/>
      <c r="CG266" s="177"/>
      <c r="CH266" s="177"/>
      <c r="CI266" s="177"/>
      <c r="CJ266" s="177"/>
      <c r="CK266" s="177"/>
      <c r="CL266" s="177"/>
      <c r="CM266" s="177"/>
      <c r="CN266" s="177"/>
      <c r="CO266" s="177"/>
      <c r="CP266" s="177"/>
      <c r="CQ266" s="177"/>
      <c r="CR266" s="177"/>
      <c r="CS266" s="177"/>
      <c r="CT266" s="177"/>
      <c r="CU266" s="177"/>
      <c r="CV266" s="177"/>
      <c r="CW266" s="177"/>
      <c r="CX266" s="177"/>
      <c r="CY266" s="177"/>
      <c r="CZ266" s="177"/>
      <c r="DA266" s="177"/>
      <c r="DB266" s="177"/>
      <c r="DC266" s="177"/>
      <c r="DD266" s="177"/>
      <c r="DE266" s="177"/>
      <c r="DF266" s="177"/>
      <c r="DG266" s="177"/>
      <c r="DH266" s="177"/>
      <c r="DI266" s="177"/>
      <c r="DJ266" s="177"/>
      <c r="DK266" s="177"/>
      <c r="DL266" s="177"/>
      <c r="DM266" s="177"/>
      <c r="DN266" s="177"/>
      <c r="DO266" s="177"/>
      <c r="DP266" s="177"/>
      <c r="DQ266" s="177"/>
      <c r="DR266" s="177"/>
      <c r="DS266" s="177"/>
      <c r="DT266" s="177"/>
      <c r="DU266" s="177"/>
      <c r="DV266" s="177"/>
      <c r="DW266" s="177"/>
      <c r="DX266" s="177"/>
      <c r="DY266" s="177"/>
      <c r="DZ266" s="177"/>
      <c r="EA266" s="177"/>
      <c r="EB266" s="177"/>
      <c r="EC266" s="177"/>
      <c r="ED266" s="177"/>
      <c r="EE266" s="177"/>
      <c r="EF266" s="177"/>
      <c r="EG266" s="177"/>
      <c r="EH266" s="177"/>
      <c r="EI266" s="177"/>
      <c r="EJ266" s="177"/>
      <c r="EK266" s="177"/>
      <c r="EL266" s="177"/>
      <c r="EM266" s="177"/>
      <c r="EN266" s="177"/>
      <c r="EO266" s="177"/>
      <c r="EP266" s="177"/>
      <c r="EQ266" s="177"/>
      <c r="ER266" s="177"/>
      <c r="ES266" s="177"/>
      <c r="ET266" s="177"/>
      <c r="EU266" s="177"/>
      <c r="EV266" s="177"/>
      <c r="EW266" s="177"/>
      <c r="EX266" s="177"/>
      <c r="EY266" s="177"/>
      <c r="EZ266" s="177"/>
      <c r="FA266" s="177"/>
      <c r="FB266" s="177"/>
      <c r="FC266" s="177"/>
      <c r="FD266" s="177"/>
      <c r="FE266" s="177"/>
      <c r="FF266" s="177"/>
      <c r="FG266" s="177"/>
      <c r="FH266" s="177"/>
      <c r="FI266" s="177"/>
      <c r="FJ266" s="177"/>
      <c r="FK266" s="177"/>
      <c r="FL266" s="177"/>
      <c r="FM266" s="177"/>
      <c r="FN266" s="177"/>
      <c r="FO266" s="177"/>
      <c r="FP266" s="177"/>
      <c r="FQ266" s="177"/>
      <c r="FR266" s="177"/>
      <c r="FS266" s="177"/>
      <c r="FT266" s="177"/>
      <c r="FU266" s="177"/>
      <c r="FV266" s="177"/>
      <c r="FW266" s="177"/>
      <c r="FX266" s="177"/>
      <c r="FY266" s="177"/>
      <c r="FZ266" s="177"/>
      <c r="GA266" s="177"/>
      <c r="GB266" s="177"/>
      <c r="GC266" s="177"/>
      <c r="GD266" s="177"/>
      <c r="GE266" s="177"/>
      <c r="GF266" s="177"/>
      <c r="GG266" s="177"/>
      <c r="GH266" s="177"/>
      <c r="GI266" s="177"/>
      <c r="GJ266" s="177"/>
      <c r="GK266" s="177"/>
      <c r="GL266" s="177"/>
      <c r="GM266" s="177"/>
      <c r="GN266" s="177"/>
      <c r="GO266" s="177"/>
      <c r="GP266" s="177"/>
      <c r="GQ266" s="177"/>
      <c r="GR266" s="177"/>
      <c r="GS266" s="177"/>
      <c r="GT266" s="177"/>
      <c r="GU266" s="177"/>
      <c r="GV266" s="177"/>
      <c r="GW266" s="177"/>
      <c r="GX266" s="177"/>
      <c r="GY266" s="177"/>
      <c r="GZ266" s="177"/>
      <c r="HA266" s="177"/>
      <c r="HB266" s="177"/>
      <c r="HC266" s="177"/>
      <c r="HD266" s="177"/>
      <c r="HE266" s="177"/>
      <c r="HF266" s="177"/>
      <c r="HG266" s="177"/>
      <c r="HH266" s="177"/>
      <c r="HI266" s="177"/>
      <c r="HJ266" s="177"/>
      <c r="HK266" s="177"/>
      <c r="HL266" s="177"/>
      <c r="HM266" s="177"/>
      <c r="HN266" s="177"/>
      <c r="HO266" s="177"/>
      <c r="HP266" s="177"/>
      <c r="HQ266" s="177"/>
      <c r="HR266" s="177"/>
      <c r="HS266" s="177"/>
      <c r="HT266" s="177"/>
      <c r="HU266" s="177"/>
      <c r="HV266" s="177"/>
      <c r="HW266" s="177"/>
      <c r="HX266" s="177"/>
      <c r="HY266" s="177"/>
      <c r="HZ266" s="177"/>
      <c r="IA266" s="177"/>
      <c r="IB266" s="177"/>
      <c r="IC266" s="177"/>
      <c r="ID266" s="177"/>
      <c r="IE266" s="177"/>
      <c r="IF266" s="177"/>
      <c r="IG266" s="177"/>
      <c r="IH266" s="177"/>
      <c r="II266" s="177"/>
      <c r="IJ266" s="177"/>
      <c r="IK266" s="177"/>
      <c r="IL266" s="177"/>
      <c r="IM266" s="177"/>
      <c r="IN266" s="177"/>
      <c r="IO266" s="177"/>
      <c r="IP266" s="177"/>
      <c r="IQ266" s="177"/>
      <c r="IR266" s="177"/>
      <c r="IS266" s="177"/>
      <c r="IT266" s="177"/>
      <c r="IU266" s="177"/>
      <c r="IV266" s="177"/>
      <c r="IW266" s="177"/>
    </row>
    <row r="267" spans="3:257" x14ac:dyDescent="0.2">
      <c r="C267" s="25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c r="BB267" s="177"/>
      <c r="BC267" s="177"/>
      <c r="BD267" s="177"/>
      <c r="BE267" s="177"/>
      <c r="BF267" s="177"/>
      <c r="BG267" s="177"/>
      <c r="BH267" s="177"/>
      <c r="BI267" s="177"/>
      <c r="BJ267" s="177"/>
      <c r="BK267" s="177"/>
      <c r="BL267" s="177"/>
      <c r="BM267" s="177"/>
      <c r="BN267" s="177"/>
      <c r="BO267" s="177"/>
      <c r="BP267" s="177"/>
      <c r="BQ267" s="177"/>
      <c r="BR267" s="177"/>
      <c r="BS267" s="177"/>
      <c r="BT267" s="177"/>
      <c r="BU267" s="177"/>
      <c r="BV267" s="177"/>
      <c r="BW267" s="177"/>
      <c r="BX267" s="177"/>
      <c r="BY267" s="177"/>
      <c r="BZ267" s="177"/>
      <c r="CA267" s="177"/>
      <c r="CB267" s="177"/>
      <c r="CC267" s="177"/>
      <c r="CD267" s="177"/>
      <c r="CE267" s="177"/>
      <c r="CF267" s="177"/>
      <c r="CG267" s="177"/>
      <c r="CH267" s="177"/>
      <c r="CI267" s="177"/>
      <c r="CJ267" s="177"/>
      <c r="CK267" s="177"/>
      <c r="CL267" s="177"/>
      <c r="CM267" s="177"/>
      <c r="CN267" s="177"/>
      <c r="CO267" s="177"/>
      <c r="CP267" s="177"/>
      <c r="CQ267" s="177"/>
      <c r="CR267" s="177"/>
      <c r="CS267" s="177"/>
      <c r="CT267" s="177"/>
      <c r="CU267" s="177"/>
      <c r="CV267" s="177"/>
      <c r="CW267" s="177"/>
      <c r="CX267" s="177"/>
      <c r="CY267" s="177"/>
      <c r="CZ267" s="177"/>
      <c r="DA267" s="177"/>
      <c r="DB267" s="177"/>
      <c r="DC267" s="177"/>
      <c r="DD267" s="177"/>
      <c r="DE267" s="177"/>
      <c r="DF267" s="177"/>
      <c r="DG267" s="177"/>
      <c r="DH267" s="177"/>
      <c r="DI267" s="177"/>
      <c r="DJ267" s="177"/>
      <c r="DK267" s="177"/>
      <c r="DL267" s="177"/>
      <c r="DM267" s="177"/>
      <c r="DN267" s="177"/>
      <c r="DO267" s="177"/>
      <c r="DP267" s="177"/>
      <c r="DQ267" s="177"/>
      <c r="DR267" s="177"/>
      <c r="DS267" s="177"/>
      <c r="DT267" s="177"/>
      <c r="DU267" s="177"/>
      <c r="DV267" s="177"/>
      <c r="DW267" s="177"/>
      <c r="DX267" s="177"/>
      <c r="DY267" s="177"/>
      <c r="DZ267" s="177"/>
      <c r="EA267" s="177"/>
      <c r="EB267" s="177"/>
      <c r="EC267" s="177"/>
      <c r="ED267" s="177"/>
      <c r="EE267" s="177"/>
      <c r="EF267" s="177"/>
      <c r="EG267" s="177"/>
      <c r="EH267" s="177"/>
      <c r="EI267" s="177"/>
      <c r="EJ267" s="177"/>
      <c r="EK267" s="177"/>
      <c r="EL267" s="177"/>
      <c r="EM267" s="177"/>
      <c r="EN267" s="177"/>
      <c r="EO267" s="177"/>
      <c r="EP267" s="177"/>
      <c r="EQ267" s="177"/>
      <c r="ER267" s="177"/>
      <c r="ES267" s="177"/>
      <c r="ET267" s="177"/>
      <c r="EU267" s="177"/>
      <c r="EV267" s="177"/>
      <c r="EW267" s="177"/>
      <c r="EX267" s="177"/>
      <c r="EY267" s="177"/>
      <c r="EZ267" s="177"/>
      <c r="FA267" s="177"/>
      <c r="FB267" s="177"/>
      <c r="FC267" s="177"/>
      <c r="FD267" s="177"/>
      <c r="FE267" s="177"/>
      <c r="FF267" s="177"/>
      <c r="FG267" s="177"/>
      <c r="FH267" s="177"/>
      <c r="FI267" s="177"/>
      <c r="FJ267" s="177"/>
      <c r="FK267" s="177"/>
      <c r="FL267" s="177"/>
      <c r="FM267" s="177"/>
      <c r="FN267" s="177"/>
      <c r="FO267" s="177"/>
      <c r="FP267" s="177"/>
      <c r="FQ267" s="177"/>
      <c r="FR267" s="177"/>
      <c r="FS267" s="177"/>
      <c r="FT267" s="177"/>
      <c r="FU267" s="177"/>
      <c r="FV267" s="177"/>
      <c r="FW267" s="177"/>
      <c r="FX267" s="177"/>
      <c r="FY267" s="177"/>
      <c r="FZ267" s="177"/>
      <c r="GA267" s="177"/>
      <c r="GB267" s="177"/>
      <c r="GC267" s="177"/>
      <c r="GD267" s="177"/>
      <c r="GE267" s="177"/>
      <c r="GF267" s="177"/>
      <c r="GG267" s="177"/>
      <c r="GH267" s="177"/>
      <c r="GI267" s="177"/>
      <c r="GJ267" s="177"/>
      <c r="GK267" s="177"/>
      <c r="GL267" s="177"/>
      <c r="GM267" s="177"/>
      <c r="GN267" s="177"/>
      <c r="GO267" s="177"/>
      <c r="GP267" s="177"/>
      <c r="GQ267" s="177"/>
      <c r="GR267" s="177"/>
      <c r="GS267" s="177"/>
      <c r="GT267" s="177"/>
      <c r="GU267" s="177"/>
      <c r="GV267" s="177"/>
      <c r="GW267" s="177"/>
      <c r="GX267" s="177"/>
      <c r="GY267" s="177"/>
      <c r="GZ267" s="177"/>
      <c r="HA267" s="177"/>
      <c r="HB267" s="177"/>
      <c r="HC267" s="177"/>
      <c r="HD267" s="177"/>
      <c r="HE267" s="177"/>
      <c r="HF267" s="177"/>
      <c r="HG267" s="177"/>
      <c r="HH267" s="177"/>
      <c r="HI267" s="177"/>
      <c r="HJ267" s="177"/>
      <c r="HK267" s="177"/>
      <c r="HL267" s="177"/>
      <c r="HM267" s="177"/>
      <c r="HN267" s="177"/>
      <c r="HO267" s="177"/>
      <c r="HP267" s="177"/>
      <c r="HQ267" s="177"/>
      <c r="HR267" s="177"/>
      <c r="HS267" s="177"/>
      <c r="HT267" s="177"/>
      <c r="HU267" s="177"/>
      <c r="HV267" s="177"/>
      <c r="HW267" s="177"/>
      <c r="HX267" s="177"/>
      <c r="HY267" s="177"/>
      <c r="HZ267" s="177"/>
      <c r="IA267" s="177"/>
      <c r="IB267" s="177"/>
      <c r="IC267" s="177"/>
      <c r="ID267" s="177"/>
      <c r="IE267" s="177"/>
      <c r="IF267" s="177"/>
      <c r="IG267" s="177"/>
      <c r="IH267" s="177"/>
      <c r="II267" s="177"/>
      <c r="IJ267" s="177"/>
      <c r="IK267" s="177"/>
      <c r="IL267" s="177"/>
      <c r="IM267" s="177"/>
      <c r="IN267" s="177"/>
      <c r="IO267" s="177"/>
      <c r="IP267" s="177"/>
      <c r="IQ267" s="177"/>
      <c r="IR267" s="177"/>
      <c r="IS267" s="177"/>
      <c r="IT267" s="177"/>
      <c r="IU267" s="177"/>
      <c r="IV267" s="177"/>
      <c r="IW267" s="177"/>
    </row>
    <row r="268" spans="3:257" x14ac:dyDescent="0.2">
      <c r="C268" s="257"/>
      <c r="D268" s="177"/>
      <c r="E268" s="177"/>
      <c r="F268" s="177"/>
      <c r="G268" s="177"/>
      <c r="H268" s="177"/>
      <c r="I268" s="256"/>
      <c r="J268" s="177"/>
      <c r="N268" s="257"/>
    </row>
    <row r="269" spans="3:257" x14ac:dyDescent="0.2">
      <c r="C269" s="257"/>
      <c r="D269" s="177"/>
      <c r="E269" s="177"/>
      <c r="F269" s="177"/>
      <c r="G269" s="177"/>
      <c r="H269" s="177"/>
      <c r="I269" s="256"/>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c r="BB269" s="177"/>
      <c r="BC269" s="177"/>
      <c r="BD269" s="177"/>
      <c r="BE269" s="177"/>
      <c r="BF269" s="177"/>
      <c r="BG269" s="177"/>
      <c r="BH269" s="177"/>
      <c r="BI269" s="177"/>
      <c r="BJ269" s="177"/>
      <c r="BK269" s="177"/>
      <c r="BL269" s="177"/>
      <c r="BM269" s="177"/>
      <c r="BN269" s="177"/>
      <c r="BO269" s="177"/>
      <c r="BP269" s="177"/>
      <c r="BQ269" s="177"/>
      <c r="BR269" s="177"/>
      <c r="BS269" s="177"/>
      <c r="BT269" s="177"/>
      <c r="BU269" s="177"/>
      <c r="BV269" s="177"/>
      <c r="BW269" s="177"/>
      <c r="BX269" s="177"/>
      <c r="BY269" s="177"/>
      <c r="BZ269" s="177"/>
      <c r="CA269" s="177"/>
      <c r="CB269" s="177"/>
      <c r="CC269" s="177"/>
      <c r="CD269" s="177"/>
      <c r="CE269" s="177"/>
      <c r="CF269" s="177"/>
      <c r="CG269" s="177"/>
      <c r="CH269" s="177"/>
      <c r="CI269" s="177"/>
      <c r="CJ269" s="177"/>
      <c r="CK269" s="177"/>
      <c r="CL269" s="177"/>
      <c r="CM269" s="177"/>
      <c r="CN269" s="177"/>
      <c r="CO269" s="177"/>
      <c r="CP269" s="177"/>
      <c r="CQ269" s="177"/>
      <c r="CR269" s="177"/>
      <c r="CS269" s="177"/>
      <c r="CT269" s="177"/>
      <c r="CU269" s="177"/>
      <c r="CV269" s="177"/>
      <c r="CW269" s="177"/>
      <c r="CX269" s="177"/>
      <c r="CY269" s="177"/>
      <c r="CZ269" s="177"/>
      <c r="DA269" s="177"/>
      <c r="DB269" s="177"/>
      <c r="DC269" s="177"/>
      <c r="DD269" s="177"/>
      <c r="DE269" s="177"/>
      <c r="DF269" s="177"/>
      <c r="DG269" s="177"/>
      <c r="DH269" s="177"/>
      <c r="DI269" s="177"/>
      <c r="DJ269" s="177"/>
      <c r="DK269" s="177"/>
      <c r="DL269" s="177"/>
      <c r="DM269" s="177"/>
      <c r="DN269" s="177"/>
      <c r="DO269" s="177"/>
      <c r="DP269" s="177"/>
      <c r="DQ269" s="177"/>
      <c r="DR269" s="177"/>
      <c r="DS269" s="177"/>
      <c r="DT269" s="177"/>
      <c r="DU269" s="177"/>
      <c r="DV269" s="177"/>
      <c r="DW269" s="177"/>
      <c r="DX269" s="177"/>
      <c r="DY269" s="177"/>
      <c r="DZ269" s="177"/>
      <c r="EA269" s="177"/>
      <c r="EB269" s="177"/>
      <c r="EC269" s="177"/>
      <c r="ED269" s="177"/>
      <c r="EE269" s="177"/>
      <c r="EF269" s="177"/>
      <c r="EG269" s="177"/>
      <c r="EH269" s="177"/>
      <c r="EI269" s="177"/>
      <c r="EJ269" s="177"/>
      <c r="EK269" s="177"/>
      <c r="EL269" s="177"/>
      <c r="EM269" s="177"/>
      <c r="EN269" s="177"/>
      <c r="EO269" s="177"/>
      <c r="EP269" s="177"/>
      <c r="EQ269" s="177"/>
      <c r="ER269" s="177"/>
      <c r="ES269" s="177"/>
      <c r="ET269" s="177"/>
      <c r="EU269" s="177"/>
      <c r="EV269" s="177"/>
      <c r="EW269" s="177"/>
      <c r="EX269" s="177"/>
      <c r="EY269" s="177"/>
      <c r="EZ269" s="177"/>
      <c r="FA269" s="177"/>
      <c r="FB269" s="177"/>
      <c r="FC269" s="177"/>
      <c r="FD269" s="177"/>
      <c r="FE269" s="177"/>
      <c r="FF269" s="177"/>
      <c r="FG269" s="177"/>
      <c r="FH269" s="177"/>
      <c r="FI269" s="177"/>
      <c r="FJ269" s="177"/>
      <c r="FK269" s="177"/>
      <c r="FL269" s="177"/>
      <c r="FM269" s="177"/>
      <c r="FN269" s="177"/>
      <c r="FO269" s="177"/>
      <c r="FP269" s="177"/>
      <c r="FQ269" s="177"/>
      <c r="FR269" s="177"/>
      <c r="FS269" s="177"/>
      <c r="FT269" s="177"/>
      <c r="FU269" s="177"/>
      <c r="FV269" s="177"/>
      <c r="FW269" s="177"/>
      <c r="FX269" s="177"/>
      <c r="FY269" s="177"/>
      <c r="FZ269" s="177"/>
      <c r="GA269" s="177"/>
      <c r="GB269" s="177"/>
      <c r="GC269" s="177"/>
      <c r="GD269" s="177"/>
      <c r="GE269" s="177"/>
      <c r="GF269" s="177"/>
      <c r="GG269" s="177"/>
      <c r="GH269" s="177"/>
      <c r="GI269" s="177"/>
      <c r="GJ269" s="177"/>
      <c r="GK269" s="177"/>
      <c r="GL269" s="177"/>
      <c r="GM269" s="177"/>
      <c r="GN269" s="177"/>
      <c r="GO269" s="177"/>
      <c r="GP269" s="177"/>
      <c r="GQ269" s="177"/>
      <c r="GR269" s="177"/>
      <c r="GS269" s="177"/>
      <c r="GT269" s="177"/>
      <c r="GU269" s="177"/>
      <c r="GV269" s="177"/>
      <c r="GW269" s="177"/>
      <c r="GX269" s="177"/>
      <c r="GY269" s="177"/>
      <c r="GZ269" s="177"/>
      <c r="HA269" s="177"/>
      <c r="HB269" s="177"/>
      <c r="HC269" s="177"/>
      <c r="HD269" s="177"/>
      <c r="HE269" s="177"/>
      <c r="HF269" s="177"/>
      <c r="HG269" s="177"/>
      <c r="HH269" s="177"/>
      <c r="HI269" s="177"/>
      <c r="HJ269" s="177"/>
      <c r="HK269" s="177"/>
      <c r="HL269" s="177"/>
      <c r="HM269" s="177"/>
      <c r="HN269" s="177"/>
      <c r="HO269" s="177"/>
      <c r="HP269" s="177"/>
      <c r="HQ269" s="177"/>
      <c r="HR269" s="177"/>
      <c r="HS269" s="177"/>
      <c r="HT269" s="177"/>
      <c r="HU269" s="177"/>
      <c r="HV269" s="177"/>
      <c r="HW269" s="177"/>
      <c r="HX269" s="177"/>
      <c r="HY269" s="177"/>
      <c r="HZ269" s="177"/>
      <c r="IA269" s="177"/>
      <c r="IB269" s="177"/>
      <c r="IC269" s="177"/>
      <c r="ID269" s="177"/>
      <c r="IE269" s="177"/>
      <c r="IF269" s="177"/>
      <c r="IG269" s="177"/>
      <c r="IH269" s="177"/>
      <c r="II269" s="177"/>
      <c r="IJ269" s="177"/>
      <c r="IK269" s="177"/>
      <c r="IL269" s="177"/>
      <c r="IM269" s="177"/>
      <c r="IN269" s="177"/>
      <c r="IO269" s="177"/>
      <c r="IP269" s="177"/>
      <c r="IQ269" s="177"/>
      <c r="IR269" s="177"/>
      <c r="IS269" s="177"/>
      <c r="IT269" s="177"/>
      <c r="IU269" s="177"/>
      <c r="IV269" s="177"/>
      <c r="IW269" s="177"/>
    </row>
    <row r="270" spans="3:257" x14ac:dyDescent="0.2">
      <c r="C270" s="177"/>
    </row>
    <row r="271" spans="3:257" x14ac:dyDescent="0.2">
      <c r="C271" s="257"/>
    </row>
    <row r="272" spans="3:257" x14ac:dyDescent="0.2">
      <c r="C272" s="257"/>
    </row>
    <row r="273" spans="3:9" x14ac:dyDescent="0.2">
      <c r="C273" s="258"/>
      <c r="D273" s="258"/>
      <c r="E273" s="258"/>
      <c r="F273" s="258"/>
      <c r="G273" s="258"/>
      <c r="H273" s="258"/>
      <c r="I273" s="258"/>
    </row>
    <row r="274" spans="3:9" x14ac:dyDescent="0.2">
      <c r="C274" s="198"/>
      <c r="D274" s="198"/>
      <c r="E274" s="198"/>
      <c r="F274" s="198"/>
      <c r="G274" s="198"/>
      <c r="H274" s="198"/>
      <c r="I274" s="198"/>
    </row>
    <row r="275" spans="3:9" x14ac:dyDescent="0.2">
      <c r="C275" s="198"/>
      <c r="D275" s="198"/>
      <c r="E275" s="198"/>
      <c r="F275" s="198"/>
      <c r="G275" s="198"/>
      <c r="H275" s="198"/>
      <c r="I275" s="198"/>
    </row>
    <row r="276" spans="3:9" x14ac:dyDescent="0.2">
      <c r="C276" s="260"/>
      <c r="D276" s="257"/>
      <c r="E276" s="257"/>
      <c r="G276" s="257"/>
      <c r="H276" s="257"/>
      <c r="I276" s="261"/>
    </row>
    <row r="277" spans="3:9" x14ac:dyDescent="0.2">
      <c r="C277" s="262"/>
      <c r="D277" s="263"/>
      <c r="E277" s="263"/>
      <c r="F277" s="263"/>
      <c r="G277" s="263"/>
      <c r="H277" s="263"/>
      <c r="I277" s="264"/>
    </row>
    <row r="278" spans="3:9" x14ac:dyDescent="0.2">
      <c r="C278" s="177"/>
      <c r="D278" s="184"/>
      <c r="E278" s="184"/>
      <c r="F278" s="265"/>
      <c r="G278" s="266"/>
      <c r="H278" s="266"/>
      <c r="I278" s="184"/>
    </row>
    <row r="279" spans="3:9" x14ac:dyDescent="0.2">
      <c r="C279" s="177"/>
      <c r="D279" s="242"/>
      <c r="E279" s="242"/>
    </row>
    <row r="280" spans="3:9" x14ac:dyDescent="0.2">
      <c r="C280" s="257"/>
      <c r="F280" s="257"/>
      <c r="G280" s="268"/>
      <c r="H280" s="268"/>
      <c r="I280" s="261"/>
    </row>
    <row r="281" spans="3:9" x14ac:dyDescent="0.2">
      <c r="C281" s="177"/>
      <c r="F281" s="257"/>
      <c r="G281" s="268"/>
      <c r="H281" s="268"/>
      <c r="I281" s="184"/>
    </row>
    <row r="282" spans="3:9" x14ac:dyDescent="0.2">
      <c r="C282" s="177"/>
      <c r="F282" s="257"/>
      <c r="G282" s="268"/>
      <c r="H282" s="268"/>
      <c r="I282" s="184"/>
    </row>
    <row r="283" spans="3:9" x14ac:dyDescent="0.2">
      <c r="C283" s="177"/>
      <c r="F283" s="257"/>
      <c r="G283" s="268"/>
      <c r="H283" s="268"/>
      <c r="I283" s="184"/>
    </row>
    <row r="284" spans="3:9" x14ac:dyDescent="0.2">
      <c r="C284" s="260"/>
      <c r="G284" s="257"/>
      <c r="H284" s="257"/>
      <c r="I284" s="261"/>
    </row>
    <row r="285" spans="3:9" x14ac:dyDescent="0.2">
      <c r="C285" s="267"/>
      <c r="D285" s="262"/>
      <c r="E285" s="262"/>
      <c r="F285" s="242"/>
    </row>
    <row r="286" spans="3:9" x14ac:dyDescent="0.2">
      <c r="C286" s="177"/>
    </row>
    <row r="287" spans="3:9" x14ac:dyDescent="0.2">
      <c r="C287" s="269"/>
      <c r="D287" s="242"/>
      <c r="E287" s="242"/>
      <c r="G287" s="257"/>
      <c r="H287" s="257"/>
      <c r="I287" s="261"/>
    </row>
    <row r="288" spans="3:9" x14ac:dyDescent="0.2">
      <c r="C288" s="177"/>
      <c r="F288" s="242"/>
      <c r="I288" s="268"/>
    </row>
    <row r="289" spans="3:9" x14ac:dyDescent="0.2">
      <c r="C289" s="257"/>
    </row>
    <row r="290" spans="3:9" x14ac:dyDescent="0.2">
      <c r="C290" s="257"/>
      <c r="I290" s="261"/>
    </row>
    <row r="291" spans="3:9" x14ac:dyDescent="0.2">
      <c r="C291" s="257"/>
      <c r="I291" s="261"/>
    </row>
    <row r="292" spans="3:9" x14ac:dyDescent="0.2">
      <c r="C292" s="177"/>
    </row>
    <row r="294" spans="3:9" x14ac:dyDescent="0.2">
      <c r="C294" s="257"/>
      <c r="I294" s="261"/>
    </row>
    <row r="295" spans="3:9" x14ac:dyDescent="0.2">
      <c r="C295" s="257"/>
      <c r="I295" s="261"/>
    </row>
    <row r="306" spans="3:3" x14ac:dyDescent="0.2">
      <c r="C306" s="177"/>
    </row>
  </sheetData>
  <sheetProtection formatCells="0" formatColumns="0" formatRows="0" insertRows="0" deleteRows="0"/>
  <mergeCells count="361">
    <mergeCell ref="A167:G167"/>
    <mergeCell ref="A175:G175"/>
    <mergeCell ref="A160:G160"/>
    <mergeCell ref="A168:G168"/>
    <mergeCell ref="A98:G98"/>
    <mergeCell ref="A99:G99"/>
    <mergeCell ref="A100:G100"/>
    <mergeCell ref="A101:G101"/>
    <mergeCell ref="A102:G102"/>
    <mergeCell ref="A173:G173"/>
    <mergeCell ref="A174:G174"/>
    <mergeCell ref="A165:G165"/>
    <mergeCell ref="A170:G170"/>
    <mergeCell ref="A125:I125"/>
    <mergeCell ref="A120:G120"/>
    <mergeCell ref="A115:G115"/>
    <mergeCell ref="A114:G114"/>
    <mergeCell ref="A111:G111"/>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95:G95"/>
    <mergeCell ref="A96:G96"/>
    <mergeCell ref="A97:G97"/>
    <mergeCell ref="A122:G122"/>
    <mergeCell ref="A93:G93"/>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E87:G88"/>
    <mergeCell ref="A65:C65"/>
    <mergeCell ref="A64:C64"/>
    <mergeCell ref="A63:C63"/>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69:G169"/>
    <mergeCell ref="A151:I151"/>
    <mergeCell ref="A150:I150"/>
    <mergeCell ref="A159:G159"/>
    <mergeCell ref="A94:G94"/>
    <mergeCell ref="A117:G117"/>
    <mergeCell ref="A118:G118"/>
    <mergeCell ref="A105:G105"/>
    <mergeCell ref="A106:G106"/>
    <mergeCell ref="A107:G107"/>
    <mergeCell ref="A108:G108"/>
    <mergeCell ref="A109:G109"/>
    <mergeCell ref="A110:G110"/>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2:C62"/>
    <mergeCell ref="B34:C34"/>
    <mergeCell ref="B33:C33"/>
    <mergeCell ref="B32:C32"/>
    <mergeCell ref="B45:C45"/>
    <mergeCell ref="D45:D46"/>
    <mergeCell ref="B56:C56"/>
    <mergeCell ref="B49:C49"/>
    <mergeCell ref="D49:D50"/>
    <mergeCell ref="B43:C43"/>
    <mergeCell ref="D43:D44"/>
    <mergeCell ref="B51:C51"/>
    <mergeCell ref="D51:D52"/>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A198:B198"/>
    <mergeCell ref="C198:I198"/>
    <mergeCell ref="B194:G194"/>
    <mergeCell ref="A196:C196"/>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A86:I86"/>
    <mergeCell ref="A124:I124"/>
    <mergeCell ref="A121:G121"/>
    <mergeCell ref="A123:G123"/>
  </mergeCells>
  <conditionalFormatting sqref="J191">
    <cfRule type="notContainsBlanks" dxfId="7" priority="1">
      <formula>LEN(TRIM(J191))&gt;0</formula>
    </cfRule>
  </conditionalFormatting>
  <hyperlinks>
    <hyperlink ref="C198" r:id="rId1" xr:uid="{D70A92ED-D0D5-4F4B-AFE3-3854A9B3AA3E}"/>
  </hyperlinks>
  <printOptions horizontalCentered="1"/>
  <pageMargins left="0.7" right="0.7" top="0.5" bottom="0.5" header="0.3" footer="0.3"/>
  <pageSetup scale="66" fitToHeight="0" orientation="landscape" r:id="rId2"/>
  <headerFooter>
    <oddFooter>&amp;LADSD Competitive Subaward Application – OAA-ARPA, FY22&amp;RPage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1"/>
  <sheetViews>
    <sheetView showGridLines="0" zoomScale="70" zoomScaleNormal="70" zoomScalePageLayoutView="70" workbookViewId="0">
      <selection activeCell="D7" sqref="D7"/>
    </sheetView>
  </sheetViews>
  <sheetFormatPr defaultColWidth="8.7109375" defaultRowHeight="12.75" x14ac:dyDescent="0.2"/>
  <cols>
    <col min="1" max="1" width="36.7109375" style="16" customWidth="1"/>
    <col min="2" max="8" width="15.42578125" style="16" customWidth="1"/>
    <col min="9" max="9" width="17.42578125" style="16" customWidth="1"/>
    <col min="10" max="12" width="8.7109375" style="16"/>
    <col min="13" max="13" width="0" style="16" hidden="1" customWidth="1"/>
    <col min="14" max="16384" width="8.7109375" style="16"/>
  </cols>
  <sheetData>
    <row r="1" spans="1:13" ht="38.65" customHeight="1" x14ac:dyDescent="0.2">
      <c r="A1" s="284" t="s">
        <v>59</v>
      </c>
      <c r="B1" s="684" t="str">
        <f>IF('Budget Narrative'!C1="","",'Budget Narrative'!C1)</f>
        <v>This will copy from the 1st tab</v>
      </c>
      <c r="C1" s="684"/>
      <c r="D1" s="684"/>
      <c r="E1" s="683" t="s">
        <v>60</v>
      </c>
      <c r="F1" s="683"/>
      <c r="G1" s="684" t="str">
        <f>IF('Budget Narrative'!F1="","",'Budget Narrative'!F1)</f>
        <v>Categorical;  0</v>
      </c>
      <c r="H1" s="684"/>
      <c r="I1" s="684"/>
    </row>
    <row r="2" spans="1:13" ht="45.2" customHeight="1" x14ac:dyDescent="0.3">
      <c r="A2" s="689" t="s">
        <v>292</v>
      </c>
      <c r="B2" s="689"/>
      <c r="C2" s="689"/>
      <c r="D2" s="689"/>
      <c r="E2" s="689"/>
      <c r="F2" s="689"/>
      <c r="G2" s="689"/>
      <c r="H2" s="689"/>
      <c r="I2" s="689"/>
      <c r="J2" s="15"/>
      <c r="M2" s="308" t="s">
        <v>90</v>
      </c>
    </row>
    <row r="3" spans="1:13" ht="6" customHeight="1" x14ac:dyDescent="0.2">
      <c r="A3" s="17"/>
      <c r="B3" s="17"/>
      <c r="C3" s="17"/>
      <c r="D3" s="17"/>
      <c r="E3" s="17"/>
      <c r="F3" s="17"/>
      <c r="G3" s="17"/>
      <c r="H3" s="17"/>
      <c r="I3" s="17"/>
      <c r="M3" s="308" t="s">
        <v>236</v>
      </c>
    </row>
    <row r="4" spans="1:13" ht="18" x14ac:dyDescent="0.25">
      <c r="A4" s="40"/>
      <c r="B4" s="705" t="s">
        <v>217</v>
      </c>
      <c r="C4" s="705"/>
      <c r="D4" s="705"/>
      <c r="E4" s="705"/>
      <c r="F4" s="705"/>
      <c r="G4" s="705"/>
      <c r="M4" s="308" t="s">
        <v>237</v>
      </c>
    </row>
    <row r="5" spans="1:13" ht="10.9" customHeight="1" thickBot="1" x14ac:dyDescent="0.25">
      <c r="A5" s="18"/>
      <c r="B5" s="17"/>
      <c r="C5" s="17"/>
      <c r="D5" s="17"/>
      <c r="E5" s="17"/>
      <c r="F5" s="17"/>
      <c r="G5" s="17"/>
      <c r="H5" s="17"/>
      <c r="I5" s="17"/>
    </row>
    <row r="6" spans="1:13" ht="84" customHeight="1" x14ac:dyDescent="0.2">
      <c r="A6" s="35" t="s">
        <v>226</v>
      </c>
      <c r="B6" s="33" t="s">
        <v>36</v>
      </c>
      <c r="C6" s="310" t="s">
        <v>242</v>
      </c>
      <c r="D6" s="42" t="s">
        <v>92</v>
      </c>
      <c r="E6" s="42" t="s">
        <v>92</v>
      </c>
      <c r="F6" s="42" t="s">
        <v>92</v>
      </c>
      <c r="G6" s="42" t="s">
        <v>92</v>
      </c>
      <c r="H6" s="294" t="s">
        <v>92</v>
      </c>
      <c r="I6" s="299" t="s">
        <v>1</v>
      </c>
    </row>
    <row r="7" spans="1:13" ht="24.2" customHeight="1" x14ac:dyDescent="0.2">
      <c r="A7" s="30" t="s">
        <v>2</v>
      </c>
      <c r="B7" s="34" t="s">
        <v>90</v>
      </c>
      <c r="C7" s="32" t="s">
        <v>237</v>
      </c>
      <c r="D7" s="32"/>
      <c r="E7" s="32"/>
      <c r="F7" s="32"/>
      <c r="G7" s="32"/>
      <c r="H7" s="295"/>
      <c r="I7" s="300"/>
    </row>
    <row r="8" spans="1:13" ht="24.2" customHeight="1" thickBot="1" x14ac:dyDescent="0.25">
      <c r="A8" s="36" t="s">
        <v>57</v>
      </c>
      <c r="B8" s="285">
        <f>+'Budget Narrative'!I196</f>
        <v>0</v>
      </c>
      <c r="C8" s="311">
        <v>0</v>
      </c>
      <c r="D8" s="289">
        <v>0</v>
      </c>
      <c r="E8" s="289">
        <v>0</v>
      </c>
      <c r="F8" s="289">
        <v>0</v>
      </c>
      <c r="G8" s="289">
        <v>0</v>
      </c>
      <c r="H8" s="296">
        <v>0</v>
      </c>
      <c r="I8" s="301">
        <f>SUM(B8:H8)</f>
        <v>0</v>
      </c>
    </row>
    <row r="9" spans="1:13" ht="6" customHeight="1" x14ac:dyDescent="0.2">
      <c r="A9" s="27"/>
      <c r="B9" s="695"/>
      <c r="C9" s="696"/>
      <c r="D9" s="695"/>
      <c r="E9" s="695"/>
      <c r="F9" s="695"/>
      <c r="G9" s="695"/>
      <c r="H9" s="695"/>
      <c r="I9" s="695"/>
    </row>
    <row r="10" spans="1:13" ht="24.2" customHeight="1" thickBot="1" x14ac:dyDescent="0.25">
      <c r="A10" s="27" t="s">
        <v>8</v>
      </c>
      <c r="B10" s="695"/>
      <c r="C10" s="696"/>
      <c r="D10" s="695"/>
      <c r="E10" s="695"/>
      <c r="F10" s="695"/>
      <c r="G10" s="695"/>
      <c r="H10" s="695"/>
      <c r="I10" s="695"/>
    </row>
    <row r="11" spans="1:13" ht="24.2" customHeight="1" x14ac:dyDescent="0.2">
      <c r="A11" s="29" t="s">
        <v>3</v>
      </c>
      <c r="B11" s="402">
        <f>'Budget Narrative'!I3</f>
        <v>0</v>
      </c>
      <c r="C11" s="290"/>
      <c r="D11" s="290"/>
      <c r="E11" s="290"/>
      <c r="F11" s="290"/>
      <c r="G11" s="290"/>
      <c r="H11" s="403"/>
      <c r="I11" s="302">
        <f t="shared" ref="I11:I17" si="0">SUM(B11:H11)</f>
        <v>0</v>
      </c>
    </row>
    <row r="12" spans="1:13" ht="24.2" customHeight="1" x14ac:dyDescent="0.2">
      <c r="A12" s="30" t="s">
        <v>35</v>
      </c>
      <c r="B12" s="404">
        <f>+'Budget Narrative'!I58</f>
        <v>0</v>
      </c>
      <c r="C12" s="291"/>
      <c r="D12" s="291"/>
      <c r="E12" s="291"/>
      <c r="F12" s="291"/>
      <c r="G12" s="291"/>
      <c r="H12" s="405"/>
      <c r="I12" s="303">
        <f t="shared" si="0"/>
        <v>0</v>
      </c>
    </row>
    <row r="13" spans="1:13" ht="24.2" customHeight="1" x14ac:dyDescent="0.2">
      <c r="A13" s="30" t="s">
        <v>13</v>
      </c>
      <c r="B13" s="404">
        <f>+'Budget Narrative'!I91</f>
        <v>0</v>
      </c>
      <c r="C13" s="291"/>
      <c r="D13" s="291"/>
      <c r="E13" s="291"/>
      <c r="F13" s="291"/>
      <c r="G13" s="291"/>
      <c r="H13" s="405"/>
      <c r="I13" s="303">
        <f t="shared" si="0"/>
        <v>0</v>
      </c>
    </row>
    <row r="14" spans="1:13" ht="24.2" customHeight="1" x14ac:dyDescent="0.2">
      <c r="A14" s="30" t="s">
        <v>4</v>
      </c>
      <c r="B14" s="404">
        <f>+'Budget Narrative'!I127</f>
        <v>0</v>
      </c>
      <c r="C14" s="291"/>
      <c r="D14" s="291"/>
      <c r="E14" s="291"/>
      <c r="F14" s="291"/>
      <c r="G14" s="291"/>
      <c r="H14" s="405"/>
      <c r="I14" s="303">
        <f t="shared" si="0"/>
        <v>0</v>
      </c>
    </row>
    <row r="15" spans="1:13" ht="24.2" customHeight="1" x14ac:dyDescent="0.2">
      <c r="A15" s="30" t="s">
        <v>9</v>
      </c>
      <c r="B15" s="404">
        <f>+'Budget Narrative'!I141</f>
        <v>0</v>
      </c>
      <c r="C15" s="291"/>
      <c r="D15" s="291"/>
      <c r="E15" s="291"/>
      <c r="F15" s="291"/>
      <c r="G15" s="291"/>
      <c r="H15" s="405"/>
      <c r="I15" s="303">
        <f t="shared" si="0"/>
        <v>0</v>
      </c>
    </row>
    <row r="16" spans="1:13" ht="24.2" customHeight="1" x14ac:dyDescent="0.2">
      <c r="A16" s="30" t="s">
        <v>10</v>
      </c>
      <c r="B16" s="404">
        <f>+'Budget Narrative'!I153</f>
        <v>0</v>
      </c>
      <c r="C16" s="291"/>
      <c r="D16" s="291"/>
      <c r="E16" s="291"/>
      <c r="F16" s="291"/>
      <c r="G16" s="291"/>
      <c r="H16" s="405"/>
      <c r="I16" s="303">
        <f t="shared" si="0"/>
        <v>0</v>
      </c>
    </row>
    <row r="17" spans="1:9" ht="24.2" customHeight="1" thickBot="1" x14ac:dyDescent="0.25">
      <c r="A17" s="31" t="s">
        <v>11</v>
      </c>
      <c r="B17" s="406">
        <f>+'Budget Narrative'!I190</f>
        <v>0</v>
      </c>
      <c r="C17" s="289"/>
      <c r="D17" s="289"/>
      <c r="E17" s="289"/>
      <c r="F17" s="289"/>
      <c r="G17" s="289"/>
      <c r="H17" s="407"/>
      <c r="I17" s="301">
        <f t="shared" si="0"/>
        <v>0</v>
      </c>
    </row>
    <row r="18" spans="1:9" ht="10.35" customHeight="1" thickBot="1" x14ac:dyDescent="0.25">
      <c r="A18" s="20"/>
      <c r="B18" s="28"/>
      <c r="C18" s="28"/>
      <c r="D18" s="28"/>
      <c r="E18" s="28"/>
      <c r="F18" s="28"/>
      <c r="G18" s="28"/>
      <c r="H18" s="28"/>
      <c r="I18" s="28"/>
    </row>
    <row r="19" spans="1:9" ht="24.2" customHeight="1" thickBot="1" x14ac:dyDescent="0.25">
      <c r="A19" s="21" t="s">
        <v>5</v>
      </c>
      <c r="B19" s="286">
        <f t="shared" ref="B19:I19" si="1">SUM(B11:B17)</f>
        <v>0</v>
      </c>
      <c r="C19" s="292">
        <f t="shared" si="1"/>
        <v>0</v>
      </c>
      <c r="D19" s="292">
        <f t="shared" si="1"/>
        <v>0</v>
      </c>
      <c r="E19" s="292">
        <f t="shared" si="1"/>
        <v>0</v>
      </c>
      <c r="F19" s="292">
        <f t="shared" si="1"/>
        <v>0</v>
      </c>
      <c r="G19" s="292">
        <f t="shared" si="1"/>
        <v>0</v>
      </c>
      <c r="H19" s="297">
        <f t="shared" si="1"/>
        <v>0</v>
      </c>
      <c r="I19" s="304">
        <f t="shared" si="1"/>
        <v>0</v>
      </c>
    </row>
    <row r="20" spans="1:9" ht="10.35" customHeight="1" thickBot="1" x14ac:dyDescent="0.25">
      <c r="A20" s="22"/>
      <c r="B20" s="23"/>
      <c r="C20" s="23"/>
      <c r="D20" s="23"/>
      <c r="E20" s="23"/>
      <c r="F20" s="23"/>
      <c r="G20" s="23"/>
      <c r="H20" s="23"/>
      <c r="I20" s="23"/>
    </row>
    <row r="21" spans="1:9" ht="36" customHeight="1" thickBot="1" x14ac:dyDescent="0.25">
      <c r="A21" s="19" t="s">
        <v>58</v>
      </c>
      <c r="B21" s="287">
        <f>B8-B19</f>
        <v>0</v>
      </c>
      <c r="C21" s="293">
        <f t="shared" ref="C21:H21" si="2">C8-C19</f>
        <v>0</v>
      </c>
      <c r="D21" s="293">
        <f t="shared" si="2"/>
        <v>0</v>
      </c>
      <c r="E21" s="293">
        <f t="shared" si="2"/>
        <v>0</v>
      </c>
      <c r="F21" s="293">
        <f t="shared" si="2"/>
        <v>0</v>
      </c>
      <c r="G21" s="293">
        <f t="shared" si="2"/>
        <v>0</v>
      </c>
      <c r="H21" s="298">
        <f t="shared" si="2"/>
        <v>0</v>
      </c>
      <c r="I21" s="305">
        <f>I8-I19</f>
        <v>0</v>
      </c>
    </row>
    <row r="22" spans="1:9" ht="10.35" customHeight="1" thickBot="1" x14ac:dyDescent="0.25">
      <c r="A22" s="22"/>
      <c r="B22" s="23"/>
      <c r="C22" s="23"/>
      <c r="D22" s="23"/>
      <c r="E22" s="23"/>
      <c r="F22" s="23"/>
      <c r="G22" s="23"/>
      <c r="H22" s="23"/>
      <c r="I22" s="23"/>
    </row>
    <row r="23" spans="1:9" ht="24.2" customHeight="1" thickBot="1" x14ac:dyDescent="0.25">
      <c r="A23" s="24" t="s">
        <v>6</v>
      </c>
      <c r="B23" s="288">
        <f>+'Budget Narrative'!I190</f>
        <v>0</v>
      </c>
      <c r="C23" s="25"/>
      <c r="D23" s="25"/>
      <c r="E23" s="25"/>
      <c r="F23" s="690" t="s">
        <v>12</v>
      </c>
      <c r="G23" s="691"/>
      <c r="H23" s="691"/>
      <c r="I23" s="306">
        <f>I8</f>
        <v>0</v>
      </c>
    </row>
    <row r="24" spans="1:9" ht="24.2" customHeight="1" thickBot="1" x14ac:dyDescent="0.25">
      <c r="A24" s="21" t="s">
        <v>7</v>
      </c>
      <c r="B24" s="26">
        <f>SUM('Budget Narrative'!I194:I194)</f>
        <v>0</v>
      </c>
      <c r="C24" s="25"/>
      <c r="D24" s="25"/>
      <c r="E24" s="25"/>
      <c r="F24" s="690" t="s">
        <v>47</v>
      </c>
      <c r="G24" s="691"/>
      <c r="H24" s="691"/>
      <c r="I24" s="307" t="e">
        <f>B19/I23</f>
        <v>#DIV/0!</v>
      </c>
    </row>
    <row r="25" spans="1:9" ht="10.35" customHeight="1" thickBot="1" x14ac:dyDescent="0.25">
      <c r="A25" s="22"/>
      <c r="B25" s="17"/>
      <c r="C25" s="17"/>
      <c r="D25" s="17"/>
      <c r="E25" s="17"/>
      <c r="F25" s="17"/>
      <c r="G25" s="17"/>
      <c r="H25" s="17"/>
      <c r="I25" s="17"/>
    </row>
    <row r="26" spans="1:9" ht="15.75" x14ac:dyDescent="0.25">
      <c r="A26" s="697" t="s">
        <v>91</v>
      </c>
      <c r="B26" s="700"/>
      <c r="C26" s="700"/>
      <c r="D26" s="700"/>
      <c r="E26" s="700"/>
      <c r="F26" s="700"/>
      <c r="G26" s="700"/>
      <c r="H26" s="700"/>
      <c r="I26" s="701"/>
    </row>
    <row r="27" spans="1:9" ht="46.35" customHeight="1" thickBot="1" x14ac:dyDescent="0.25">
      <c r="A27" s="702"/>
      <c r="B27" s="703"/>
      <c r="C27" s="703"/>
      <c r="D27" s="703"/>
      <c r="E27" s="703"/>
      <c r="F27" s="703"/>
      <c r="G27" s="703"/>
      <c r="H27" s="703"/>
      <c r="I27" s="704"/>
    </row>
    <row r="28" spans="1:9" ht="10.35" customHeight="1" thickBot="1" x14ac:dyDescent="0.25">
      <c r="A28" s="685"/>
      <c r="B28" s="685"/>
      <c r="C28" s="685"/>
      <c r="D28" s="685"/>
      <c r="E28" s="685"/>
      <c r="F28" s="685"/>
      <c r="G28" s="685"/>
      <c r="H28" s="685"/>
      <c r="I28" s="685"/>
    </row>
    <row r="29" spans="1:9" s="270" customFormat="1" ht="15" customHeight="1" x14ac:dyDescent="0.25">
      <c r="A29" s="697" t="s">
        <v>235</v>
      </c>
      <c r="B29" s="698"/>
      <c r="C29" s="698"/>
      <c r="D29" s="698"/>
      <c r="E29" s="698"/>
      <c r="F29" s="698"/>
      <c r="G29" s="698"/>
      <c r="H29" s="698"/>
      <c r="I29" s="699"/>
    </row>
    <row r="30" spans="1:9" ht="46.9" customHeight="1" thickBot="1" x14ac:dyDescent="0.25">
      <c r="A30" s="692" t="s">
        <v>237</v>
      </c>
      <c r="B30" s="693"/>
      <c r="C30" s="693"/>
      <c r="D30" s="693"/>
      <c r="E30" s="693"/>
      <c r="F30" s="693"/>
      <c r="G30" s="693"/>
      <c r="H30" s="693"/>
      <c r="I30" s="694"/>
    </row>
    <row r="31" spans="1:9" ht="16.5" thickBot="1" x14ac:dyDescent="0.3">
      <c r="A31" s="39"/>
      <c r="B31" s="39"/>
      <c r="C31" s="39"/>
      <c r="D31" s="39"/>
      <c r="E31" s="39"/>
      <c r="F31" s="39"/>
      <c r="G31" s="39"/>
      <c r="H31" s="39"/>
      <c r="I31" s="39"/>
    </row>
    <row r="32" spans="1:9" ht="30.75" customHeight="1" x14ac:dyDescent="0.25">
      <c r="A32" s="686" t="s">
        <v>202</v>
      </c>
      <c r="B32" s="687"/>
      <c r="C32" s="687"/>
      <c r="D32" s="687"/>
      <c r="E32" s="687"/>
      <c r="F32" s="687"/>
      <c r="G32" s="687"/>
      <c r="H32" s="687"/>
      <c r="I32" s="688"/>
    </row>
    <row r="33" spans="1:9" ht="47.25" customHeight="1" thickBot="1" x14ac:dyDescent="0.25">
      <c r="A33" s="702"/>
      <c r="B33" s="703"/>
      <c r="C33" s="703"/>
      <c r="D33" s="703"/>
      <c r="E33" s="703"/>
      <c r="F33" s="703"/>
      <c r="G33" s="703"/>
      <c r="H33" s="703"/>
      <c r="I33" s="704"/>
    </row>
    <row r="35" spans="1:9" ht="26.65" hidden="1" customHeight="1" x14ac:dyDescent="0.2">
      <c r="A35" s="681" t="s">
        <v>225</v>
      </c>
      <c r="B35" s="681"/>
      <c r="C35" s="681"/>
      <c r="D35" s="681"/>
      <c r="E35" s="681"/>
      <c r="F35" s="681"/>
      <c r="G35" s="681"/>
      <c r="H35" s="681"/>
      <c r="I35" s="681"/>
    </row>
    <row r="36" spans="1:9" ht="18" hidden="1" x14ac:dyDescent="0.2">
      <c r="A36" s="282" t="s">
        <v>218</v>
      </c>
      <c r="B36" s="678" t="s">
        <v>227</v>
      </c>
      <c r="C36" s="679"/>
      <c r="D36" s="679"/>
      <c r="E36" s="679"/>
      <c r="F36" s="679"/>
      <c r="G36" s="679"/>
      <c r="H36" s="679"/>
      <c r="I36" s="680"/>
    </row>
    <row r="37" spans="1:9" ht="18" hidden="1" x14ac:dyDescent="0.2">
      <c r="A37" s="282" t="s">
        <v>219</v>
      </c>
      <c r="B37" s="678" t="s">
        <v>224</v>
      </c>
      <c r="C37" s="679"/>
      <c r="D37" s="679"/>
      <c r="E37" s="679"/>
      <c r="F37" s="679"/>
      <c r="G37" s="679"/>
      <c r="H37" s="679"/>
      <c r="I37" s="680"/>
    </row>
    <row r="38" spans="1:9" ht="35.65" hidden="1" customHeight="1" x14ac:dyDescent="0.2">
      <c r="A38" s="283" t="s">
        <v>220</v>
      </c>
      <c r="B38" s="682" t="s">
        <v>228</v>
      </c>
      <c r="C38" s="682"/>
      <c r="D38" s="682"/>
      <c r="E38" s="682"/>
      <c r="F38" s="682"/>
      <c r="G38" s="682"/>
      <c r="H38" s="682"/>
      <c r="I38" s="682"/>
    </row>
    <row r="39" spans="1:9" ht="18" hidden="1" x14ac:dyDescent="0.2">
      <c r="A39" s="282" t="s">
        <v>221</v>
      </c>
      <c r="B39" s="678" t="s">
        <v>229</v>
      </c>
      <c r="C39" s="679"/>
      <c r="D39" s="679"/>
      <c r="E39" s="679"/>
      <c r="F39" s="679"/>
      <c r="G39" s="679"/>
      <c r="H39" s="679"/>
      <c r="I39" s="680"/>
    </row>
    <row r="40" spans="1:9" ht="18" hidden="1" x14ac:dyDescent="0.2">
      <c r="A40" s="282" t="s">
        <v>222</v>
      </c>
      <c r="B40" s="678" t="s">
        <v>224</v>
      </c>
      <c r="C40" s="679"/>
      <c r="D40" s="679"/>
      <c r="E40" s="679"/>
      <c r="F40" s="679"/>
      <c r="G40" s="679"/>
      <c r="H40" s="679"/>
      <c r="I40" s="680"/>
    </row>
    <row r="41" spans="1:9" ht="18" hidden="1" x14ac:dyDescent="0.2">
      <c r="A41" s="282" t="s">
        <v>223</v>
      </c>
      <c r="B41" s="678" t="s">
        <v>224</v>
      </c>
      <c r="C41" s="679"/>
      <c r="D41" s="679"/>
      <c r="E41" s="679"/>
      <c r="F41" s="679"/>
      <c r="G41" s="679"/>
      <c r="H41" s="679"/>
      <c r="I41" s="680"/>
    </row>
  </sheetData>
  <sheetProtection algorithmName="SHA-512" hashValue="bhzfcCPyVsKHK8TrCPRnk84QWniJtLw8NGDU8r5r+7+vWwTAs6MPTU1Y3z56Dt7YqTnt8T0KkM6IJ91FO1a5vg==" saltValue="HCIUJWJCCRcKyMa1wH4HtA==" spinCount="100000" sheet="1" formatCells="0" formatColumns="0" formatRows="0" insertHyperlinks="0" selectLockedCells="1"/>
  <mergeCells count="29">
    <mergeCell ref="A27:I27"/>
    <mergeCell ref="F9:F10"/>
    <mergeCell ref="B4:G4"/>
    <mergeCell ref="A33:I33"/>
    <mergeCell ref="B37:I37"/>
    <mergeCell ref="B36:I36"/>
    <mergeCell ref="B9:B10"/>
    <mergeCell ref="F23:H23"/>
    <mergeCell ref="E1:F1"/>
    <mergeCell ref="G1:I1"/>
    <mergeCell ref="B1:D1"/>
    <mergeCell ref="A28:I28"/>
    <mergeCell ref="A32:I32"/>
    <mergeCell ref="A2:I2"/>
    <mergeCell ref="F24:H24"/>
    <mergeCell ref="A30:I30"/>
    <mergeCell ref="E9:E10"/>
    <mergeCell ref="I9:I10"/>
    <mergeCell ref="C9:C10"/>
    <mergeCell ref="D9:D10"/>
    <mergeCell ref="A29:I29"/>
    <mergeCell ref="A26:I26"/>
    <mergeCell ref="G9:G10"/>
    <mergeCell ref="H9:H10"/>
    <mergeCell ref="B41:I41"/>
    <mergeCell ref="B40:I40"/>
    <mergeCell ref="B39:I39"/>
    <mergeCell ref="A35:I35"/>
    <mergeCell ref="B38:I38"/>
  </mergeCells>
  <phoneticPr fontId="0" type="noConversion"/>
  <conditionalFormatting sqref="B21:I21">
    <cfRule type="cellIs" dxfId="6" priority="6" operator="notEqual">
      <formula>0</formula>
    </cfRule>
  </conditionalFormatting>
  <conditionalFormatting sqref="C7:H7 D11:H17 A27:I27 A30:I30 A33:I33 D6:H6">
    <cfRule type="containsBlanks" dxfId="5" priority="5">
      <formula>LEN(TRIM(A6))=0</formula>
    </cfRule>
  </conditionalFormatting>
  <conditionalFormatting sqref="D6:H6">
    <cfRule type="cellIs" dxfId="4" priority="2" operator="equal">
      <formula>"[Enter name of Other Funding, if applicable]"</formula>
    </cfRule>
    <cfRule type="containsBlanks" dxfId="3" priority="4">
      <formula>LEN(TRIM(D6))=0</formula>
    </cfRule>
  </conditionalFormatting>
  <conditionalFormatting sqref="D8:H8">
    <cfRule type="cellIs" dxfId="2" priority="3" operator="equal">
      <formula>0</formula>
    </cfRule>
  </conditionalFormatting>
  <conditionalFormatting sqref="C11:C17">
    <cfRule type="containsBlanks" dxfId="1" priority="1">
      <formula>LEN(TRIM(C11))=0</formula>
    </cfRule>
  </conditionalFormatting>
  <dataValidations count="1">
    <dataValidation type="list" allowBlank="1" showInputMessage="1" showErrorMessage="1" sqref="C7:H7" xr:uid="{B36E092C-6AA1-43EC-BCC3-73944AF00187}">
      <formula1>$M$1:$M$4</formula1>
    </dataValidation>
  </dataValidations>
  <printOptions horizontalCentered="1"/>
  <pageMargins left="0.25" right="0.25" top="0.32" bottom="0.51" header="0.5" footer="0.27"/>
  <pageSetup scale="68" orientation="landscape" r:id="rId1"/>
  <headerFooter alignWithMargins="0">
    <oddFooter>Page &amp;P&amp;R&amp;F</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FFC3C-A1D6-43DC-AAFF-99D22A545E8A}">
  <sheetPr codeName="Sheet4">
    <pageSetUpPr fitToPage="1"/>
  </sheetPr>
  <dimension ref="A1:S61"/>
  <sheetViews>
    <sheetView showGridLines="0" zoomScaleNormal="100" workbookViewId="0">
      <selection activeCell="I12" sqref="I12:K12"/>
    </sheetView>
  </sheetViews>
  <sheetFormatPr defaultColWidth="9.28515625" defaultRowHeight="12.75" x14ac:dyDescent="0.2"/>
  <cols>
    <col min="1" max="1" width="3.28515625" style="317" customWidth="1"/>
    <col min="2" max="2" width="5.28515625" style="317" customWidth="1"/>
    <col min="3" max="3" width="11.28515625" style="317" customWidth="1"/>
    <col min="4" max="4" width="6.5703125" style="317" customWidth="1"/>
    <col min="5" max="5" width="2.7109375" style="317" customWidth="1"/>
    <col min="6" max="6" width="10" style="317" bestFit="1" customWidth="1"/>
    <col min="7" max="7" width="9.42578125" style="316" customWidth="1"/>
    <col min="8" max="9" width="6.7109375" style="316" customWidth="1"/>
    <col min="10" max="11" width="13.42578125" style="316" customWidth="1"/>
    <col min="12" max="12" width="9.28515625" style="316"/>
    <col min="13" max="14" width="9.28515625" style="316" customWidth="1"/>
    <col min="15" max="18" width="9.28515625" style="316"/>
    <col min="19" max="19" width="9.28515625" style="316" hidden="1" customWidth="1"/>
    <col min="20" max="16384" width="9.28515625" style="316"/>
  </cols>
  <sheetData>
    <row r="1" spans="1:17" ht="15" customHeight="1" thickBot="1" x14ac:dyDescent="0.25">
      <c r="A1" s="314"/>
      <c r="B1" s="314"/>
      <c r="C1" s="314"/>
      <c r="D1" s="314"/>
      <c r="E1" s="314"/>
      <c r="F1" s="314"/>
      <c r="G1" s="314"/>
      <c r="H1" s="314"/>
      <c r="I1" s="314"/>
      <c r="J1" s="314"/>
      <c r="K1" s="315" t="s">
        <v>278</v>
      </c>
    </row>
    <row r="2" spans="1:17" ht="18" customHeight="1" thickBot="1" x14ac:dyDescent="0.25">
      <c r="A2" s="745" t="s">
        <v>142</v>
      </c>
      <c r="B2" s="745"/>
      <c r="C2" s="745"/>
      <c r="D2" s="745"/>
      <c r="E2" s="745"/>
      <c r="F2" s="745"/>
      <c r="G2" s="745"/>
      <c r="H2" s="745"/>
      <c r="I2" s="745"/>
      <c r="J2" s="745"/>
      <c r="K2" s="745"/>
    </row>
    <row r="3" spans="1:17" ht="28.5" customHeight="1" x14ac:dyDescent="0.2">
      <c r="A3" s="317" t="s">
        <v>143</v>
      </c>
      <c r="E3" s="746" t="str">
        <f>IF('Applicant Information'!D17="","This will copy from the 1st tab.",'Applicant Information'!D17)</f>
        <v>This will copy from the 1st tab.</v>
      </c>
      <c r="F3" s="746"/>
      <c r="G3" s="746"/>
      <c r="H3" s="746"/>
      <c r="I3" s="746"/>
      <c r="J3" s="746"/>
      <c r="K3" s="746"/>
      <c r="L3" s="318"/>
    </row>
    <row r="4" spans="1:17" ht="7.5" customHeight="1" x14ac:dyDescent="0.2"/>
    <row r="5" spans="1:17" ht="15" customHeight="1" x14ac:dyDescent="0.2">
      <c r="A5" s="319" t="s">
        <v>210</v>
      </c>
      <c r="B5" s="319"/>
      <c r="E5" s="753" t="str">
        <f>'Budget Narrative'!F1</f>
        <v>Categorical;  0</v>
      </c>
      <c r="F5" s="753"/>
      <c r="G5" s="753"/>
      <c r="H5" s="753"/>
      <c r="I5" s="753"/>
      <c r="J5" s="753"/>
      <c r="K5" s="753"/>
      <c r="L5" s="318"/>
    </row>
    <row r="6" spans="1:17" x14ac:dyDescent="0.2">
      <c r="A6" s="320"/>
      <c r="B6" s="320"/>
      <c r="C6" s="321"/>
      <c r="D6" s="321"/>
      <c r="E6" s="321"/>
      <c r="F6" s="321"/>
      <c r="G6" s="321"/>
      <c r="H6" s="321"/>
      <c r="I6" s="321"/>
      <c r="J6" s="321"/>
      <c r="K6" s="321"/>
      <c r="L6" s="318"/>
    </row>
    <row r="7" spans="1:17" x14ac:dyDescent="0.2">
      <c r="A7" s="754" t="s">
        <v>268</v>
      </c>
      <c r="B7" s="754"/>
      <c r="C7" s="754"/>
      <c r="D7" s="754"/>
      <c r="E7" s="754"/>
      <c r="F7" s="754"/>
      <c r="G7" s="754"/>
      <c r="H7" s="754"/>
      <c r="I7" s="754"/>
      <c r="J7" s="754"/>
      <c r="K7" s="754"/>
    </row>
    <row r="8" spans="1:17" ht="24.2" customHeight="1" x14ac:dyDescent="0.2">
      <c r="I8" s="755" t="s">
        <v>144</v>
      </c>
      <c r="J8" s="755"/>
      <c r="K8" s="755"/>
      <c r="L8" s="393"/>
      <c r="M8" s="393"/>
      <c r="N8" s="393"/>
      <c r="O8" s="393"/>
      <c r="P8" s="393"/>
      <c r="Q8" s="393"/>
    </row>
    <row r="9" spans="1:17" ht="24.2" customHeight="1" thickBot="1" x14ac:dyDescent="0.25">
      <c r="I9" s="755"/>
      <c r="J9" s="755"/>
      <c r="K9" s="755"/>
    </row>
    <row r="10" spans="1:17" ht="15" customHeight="1" thickBot="1" x14ac:dyDescent="0.25">
      <c r="A10" s="322"/>
      <c r="B10" s="322"/>
      <c r="C10" s="322"/>
      <c r="D10" s="322"/>
      <c r="E10" s="322"/>
      <c r="F10" s="322"/>
      <c r="G10" s="322"/>
      <c r="H10" s="322"/>
      <c r="I10" s="747" t="s">
        <v>145</v>
      </c>
      <c r="J10" s="748"/>
      <c r="K10" s="749"/>
    </row>
    <row r="11" spans="1:17" ht="15" customHeight="1" thickBot="1" x14ac:dyDescent="0.25">
      <c r="A11" s="384" t="s">
        <v>146</v>
      </c>
      <c r="B11" s="726" t="s">
        <v>147</v>
      </c>
      <c r="C11" s="726"/>
      <c r="D11" s="726"/>
      <c r="E11" s="726"/>
      <c r="F11" s="726"/>
      <c r="G11" s="726"/>
      <c r="H11" s="727"/>
      <c r="I11" s="750">
        <f>'Budget Summary'!B8</f>
        <v>0</v>
      </c>
      <c r="J11" s="751"/>
      <c r="K11" s="752"/>
    </row>
    <row r="12" spans="1:17" ht="15" customHeight="1" thickBot="1" x14ac:dyDescent="0.25">
      <c r="A12" s="323" t="s">
        <v>148</v>
      </c>
      <c r="B12" s="724" t="s">
        <v>149</v>
      </c>
      <c r="C12" s="724"/>
      <c r="D12" s="724"/>
      <c r="E12" s="724"/>
      <c r="F12" s="724"/>
      <c r="G12" s="724"/>
      <c r="H12" s="725"/>
      <c r="I12" s="719"/>
      <c r="J12" s="720"/>
      <c r="K12" s="721"/>
      <c r="L12" s="318"/>
    </row>
    <row r="13" spans="1:17" ht="15" customHeight="1" x14ac:dyDescent="0.2">
      <c r="A13" s="324" t="s">
        <v>150</v>
      </c>
      <c r="B13" s="722" t="s">
        <v>250</v>
      </c>
      <c r="C13" s="722"/>
      <c r="D13" s="722"/>
      <c r="E13" s="722"/>
      <c r="F13" s="722"/>
      <c r="G13" s="722"/>
      <c r="H13" s="723"/>
      <c r="I13" s="732"/>
      <c r="J13" s="733"/>
      <c r="K13" s="734"/>
    </row>
    <row r="14" spans="1:17" ht="15" customHeight="1" x14ac:dyDescent="0.2">
      <c r="A14" s="324"/>
      <c r="B14" s="398"/>
      <c r="C14" s="714" t="s">
        <v>274</v>
      </c>
      <c r="D14" s="744"/>
      <c r="E14" s="744"/>
      <c r="F14" s="744"/>
      <c r="G14" s="744"/>
      <c r="H14" s="397"/>
      <c r="I14" s="709"/>
      <c r="J14" s="710"/>
      <c r="K14" s="737"/>
    </row>
    <row r="15" spans="1:17" ht="15" customHeight="1" x14ac:dyDescent="0.2">
      <c r="A15" s="325"/>
      <c r="B15" s="355"/>
      <c r="C15" s="735" t="s">
        <v>248</v>
      </c>
      <c r="D15" s="736"/>
      <c r="E15" s="736"/>
      <c r="F15" s="736"/>
      <c r="G15" s="736"/>
      <c r="H15" s="326"/>
      <c r="I15" s="709"/>
      <c r="J15" s="710"/>
      <c r="K15" s="737"/>
    </row>
    <row r="16" spans="1:17" ht="15" customHeight="1" x14ac:dyDescent="0.2">
      <c r="A16" s="325"/>
      <c r="B16" s="355"/>
      <c r="C16" s="738" t="s">
        <v>249</v>
      </c>
      <c r="D16" s="739"/>
      <c r="E16" s="739"/>
      <c r="F16" s="739"/>
      <c r="G16" s="739"/>
      <c r="H16" s="327"/>
      <c r="I16" s="706"/>
      <c r="J16" s="707"/>
      <c r="K16" s="740"/>
      <c r="M16" s="328"/>
      <c r="N16" s="328"/>
      <c r="O16" s="328"/>
    </row>
    <row r="17" spans="1:19" ht="15" customHeight="1" thickBot="1" x14ac:dyDescent="0.25">
      <c r="A17" s="385"/>
      <c r="B17" s="728" t="s">
        <v>252</v>
      </c>
      <c r="C17" s="728"/>
      <c r="D17" s="728"/>
      <c r="E17" s="728"/>
      <c r="F17" s="728"/>
      <c r="G17" s="728"/>
      <c r="H17" s="729"/>
      <c r="I17" s="741">
        <f>SUM(I14:K16)</f>
        <v>0</v>
      </c>
      <c r="J17" s="742"/>
      <c r="K17" s="743"/>
      <c r="L17" s="394"/>
      <c r="M17" s="392"/>
      <c r="N17" s="392"/>
      <c r="O17" s="392"/>
      <c r="P17" s="392"/>
      <c r="Q17" s="392"/>
      <c r="R17" s="392"/>
    </row>
    <row r="18" spans="1:19" ht="15" customHeight="1" thickBot="1" x14ac:dyDescent="0.25">
      <c r="A18" s="383" t="s">
        <v>151</v>
      </c>
      <c r="B18" s="730" t="s">
        <v>251</v>
      </c>
      <c r="C18" s="730"/>
      <c r="D18" s="730"/>
      <c r="E18" s="730"/>
      <c r="F18" s="730"/>
      <c r="G18" s="730"/>
      <c r="H18" s="731"/>
      <c r="I18" s="716" t="str">
        <f>IFERROR(I11/I12,"-")</f>
        <v>-</v>
      </c>
      <c r="J18" s="717"/>
      <c r="K18" s="718"/>
    </row>
    <row r="19" spans="1:19" ht="15" customHeight="1" x14ac:dyDescent="0.2">
      <c r="A19" s="331" t="s">
        <v>152</v>
      </c>
      <c r="B19" s="722" t="s">
        <v>247</v>
      </c>
      <c r="C19" s="722"/>
      <c r="D19" s="722"/>
      <c r="E19" s="722"/>
      <c r="F19" s="722"/>
      <c r="G19" s="722"/>
      <c r="H19" s="723"/>
      <c r="I19" s="783"/>
      <c r="J19" s="784"/>
      <c r="K19" s="785"/>
      <c r="L19" s="330"/>
    </row>
    <row r="20" spans="1:19" ht="15" customHeight="1" x14ac:dyDescent="0.2">
      <c r="A20" s="332"/>
      <c r="B20" s="355"/>
      <c r="C20" s="735" t="s">
        <v>245</v>
      </c>
      <c r="D20" s="735"/>
      <c r="E20" s="735"/>
      <c r="F20" s="735"/>
      <c r="G20" s="735"/>
      <c r="H20" s="781"/>
      <c r="I20" s="709"/>
      <c r="J20" s="710"/>
      <c r="K20" s="711"/>
      <c r="L20" s="330"/>
    </row>
    <row r="21" spans="1:19" ht="15" customHeight="1" x14ac:dyDescent="0.2">
      <c r="A21" s="332"/>
      <c r="B21" s="355"/>
      <c r="C21" s="735" t="s">
        <v>246</v>
      </c>
      <c r="D21" s="735"/>
      <c r="E21" s="735"/>
      <c r="F21" s="735"/>
      <c r="G21" s="735"/>
      <c r="H21" s="781"/>
      <c r="I21" s="706"/>
      <c r="J21" s="707"/>
      <c r="K21" s="708"/>
      <c r="L21" s="330"/>
    </row>
    <row r="22" spans="1:19" ht="15" customHeight="1" x14ac:dyDescent="0.2">
      <c r="A22" s="332"/>
      <c r="B22" s="355"/>
      <c r="C22" s="735" t="s">
        <v>243</v>
      </c>
      <c r="D22" s="736"/>
      <c r="E22" s="736"/>
      <c r="F22" s="736"/>
      <c r="G22" s="736"/>
      <c r="H22" s="326"/>
      <c r="I22" s="706"/>
      <c r="J22" s="707"/>
      <c r="K22" s="708"/>
      <c r="L22" s="330"/>
    </row>
    <row r="23" spans="1:19" ht="15" customHeight="1" x14ac:dyDescent="0.2">
      <c r="A23" s="332"/>
      <c r="B23" s="355"/>
      <c r="C23" s="735" t="s">
        <v>244</v>
      </c>
      <c r="D23" s="735"/>
      <c r="E23" s="735"/>
      <c r="F23" s="735"/>
      <c r="G23" s="735"/>
      <c r="H23" s="781"/>
      <c r="I23" s="706"/>
      <c r="J23" s="707"/>
      <c r="K23" s="708"/>
      <c r="L23" s="330"/>
    </row>
    <row r="24" spans="1:19" ht="15" customHeight="1" x14ac:dyDescent="0.2">
      <c r="A24" s="332"/>
      <c r="B24" s="355"/>
      <c r="C24" s="714" t="s">
        <v>273</v>
      </c>
      <c r="D24" s="714"/>
      <c r="E24" s="714"/>
      <c r="F24" s="714"/>
      <c r="G24" s="714"/>
      <c r="H24" s="715"/>
      <c r="I24" s="706"/>
      <c r="J24" s="707"/>
      <c r="K24" s="708"/>
      <c r="L24" s="330"/>
    </row>
    <row r="25" spans="1:19" ht="15" customHeight="1" x14ac:dyDescent="0.2">
      <c r="A25" s="332"/>
      <c r="B25" s="355"/>
      <c r="C25" s="714" t="s">
        <v>272</v>
      </c>
      <c r="D25" s="714"/>
      <c r="E25" s="714"/>
      <c r="F25" s="714"/>
      <c r="G25" s="714"/>
      <c r="H25" s="715"/>
      <c r="I25" s="706"/>
      <c r="J25" s="707"/>
      <c r="K25" s="708"/>
      <c r="L25" s="330"/>
    </row>
    <row r="26" spans="1:19" ht="15" customHeight="1" thickBot="1" x14ac:dyDescent="0.25">
      <c r="A26" s="386"/>
      <c r="B26" s="728" t="s">
        <v>267</v>
      </c>
      <c r="C26" s="776"/>
      <c r="D26" s="776"/>
      <c r="E26" s="776"/>
      <c r="F26" s="776"/>
      <c r="G26" s="776"/>
      <c r="H26" s="777"/>
      <c r="I26" s="778">
        <f>SUM(I20:K25)</f>
        <v>0</v>
      </c>
      <c r="J26" s="779"/>
      <c r="K26" s="780"/>
      <c r="L26" s="391"/>
      <c r="M26" s="392"/>
      <c r="N26" s="392"/>
      <c r="O26" s="392"/>
      <c r="P26" s="392"/>
      <c r="Q26" s="392"/>
      <c r="R26" s="392"/>
    </row>
    <row r="27" spans="1:19" ht="15" customHeight="1" x14ac:dyDescent="0.2">
      <c r="A27" s="354" t="s">
        <v>153</v>
      </c>
      <c r="B27" s="712" t="s">
        <v>256</v>
      </c>
      <c r="C27" s="712"/>
      <c r="D27" s="712"/>
      <c r="E27" s="712"/>
      <c r="F27" s="712"/>
      <c r="G27" s="712"/>
      <c r="H27" s="713"/>
      <c r="I27" s="732"/>
      <c r="J27" s="733"/>
      <c r="K27" s="782"/>
      <c r="L27" s="395"/>
      <c r="M27" s="396"/>
      <c r="N27" s="396"/>
      <c r="O27" s="396"/>
      <c r="P27" s="396"/>
      <c r="Q27" s="396"/>
      <c r="R27" s="396"/>
      <c r="S27" s="316" t="s">
        <v>157</v>
      </c>
    </row>
    <row r="28" spans="1:19" ht="15" customHeight="1" x14ac:dyDescent="0.2">
      <c r="A28" s="354"/>
      <c r="B28" s="357"/>
      <c r="C28" s="735" t="s">
        <v>257</v>
      </c>
      <c r="D28" s="735"/>
      <c r="E28" s="735"/>
      <c r="F28" s="735"/>
      <c r="G28" s="735"/>
      <c r="H28" s="781"/>
      <c r="I28" s="709"/>
      <c r="J28" s="710"/>
      <c r="K28" s="711"/>
      <c r="L28" s="395"/>
      <c r="M28" s="396"/>
      <c r="N28" s="396"/>
      <c r="O28" s="396"/>
      <c r="P28" s="396"/>
      <c r="Q28" s="396"/>
      <c r="R28" s="396"/>
    </row>
    <row r="29" spans="1:19" ht="15" customHeight="1" x14ac:dyDescent="0.2">
      <c r="A29" s="354"/>
      <c r="B29" s="357"/>
      <c r="C29" s="712" t="s">
        <v>261</v>
      </c>
      <c r="D29" s="712"/>
      <c r="E29" s="712"/>
      <c r="F29" s="712"/>
      <c r="G29" s="712"/>
      <c r="H29" s="713"/>
      <c r="I29" s="706"/>
      <c r="J29" s="707"/>
      <c r="K29" s="708"/>
      <c r="L29" s="395"/>
      <c r="M29" s="396"/>
      <c r="N29" s="396"/>
      <c r="O29" s="396"/>
      <c r="P29" s="396"/>
      <c r="Q29" s="396"/>
      <c r="R29" s="396"/>
    </row>
    <row r="30" spans="1:19" ht="15" customHeight="1" x14ac:dyDescent="0.2">
      <c r="A30" s="354"/>
      <c r="B30" s="357"/>
      <c r="C30" s="712" t="s">
        <v>258</v>
      </c>
      <c r="D30" s="712"/>
      <c r="E30" s="712"/>
      <c r="F30" s="712"/>
      <c r="G30" s="712"/>
      <c r="H30" s="713"/>
      <c r="I30" s="706"/>
      <c r="J30" s="707"/>
      <c r="K30" s="708"/>
      <c r="L30" s="395"/>
      <c r="M30" s="396"/>
      <c r="N30" s="396"/>
      <c r="O30" s="396"/>
      <c r="P30" s="396"/>
      <c r="Q30" s="396"/>
      <c r="R30" s="396"/>
    </row>
    <row r="31" spans="1:19" ht="15" customHeight="1" x14ac:dyDescent="0.2">
      <c r="A31" s="354"/>
      <c r="B31" s="357"/>
      <c r="C31" s="712" t="s">
        <v>259</v>
      </c>
      <c r="D31" s="712"/>
      <c r="E31" s="712"/>
      <c r="F31" s="712"/>
      <c r="G31" s="712"/>
      <c r="H31" s="713"/>
      <c r="I31" s="709"/>
      <c r="J31" s="710"/>
      <c r="K31" s="711"/>
      <c r="L31" s="395"/>
      <c r="M31" s="396"/>
      <c r="N31" s="396"/>
      <c r="O31" s="396"/>
      <c r="P31" s="396"/>
      <c r="Q31" s="396"/>
      <c r="R31" s="396"/>
    </row>
    <row r="32" spans="1:19" ht="15" customHeight="1" x14ac:dyDescent="0.2">
      <c r="A32" s="354"/>
      <c r="B32" s="357"/>
      <c r="C32" s="712" t="s">
        <v>260</v>
      </c>
      <c r="D32" s="712"/>
      <c r="E32" s="712"/>
      <c r="F32" s="712"/>
      <c r="G32" s="712"/>
      <c r="H32" s="713"/>
      <c r="I32" s="706"/>
      <c r="J32" s="707"/>
      <c r="K32" s="708"/>
      <c r="L32" s="395"/>
      <c r="M32" s="396"/>
      <c r="N32" s="396"/>
      <c r="O32" s="396"/>
      <c r="P32" s="396"/>
      <c r="Q32" s="396"/>
      <c r="R32" s="396"/>
    </row>
    <row r="33" spans="1:19" ht="15" customHeight="1" x14ac:dyDescent="0.2">
      <c r="A33" s="354"/>
      <c r="B33" s="357"/>
      <c r="C33" s="712" t="s">
        <v>260</v>
      </c>
      <c r="D33" s="712"/>
      <c r="E33" s="712"/>
      <c r="F33" s="712"/>
      <c r="G33" s="712"/>
      <c r="H33" s="713"/>
      <c r="I33" s="706"/>
      <c r="J33" s="707"/>
      <c r="K33" s="708"/>
      <c r="L33" s="395"/>
      <c r="M33" s="396"/>
      <c r="N33" s="396"/>
      <c r="O33" s="396"/>
      <c r="P33" s="396"/>
      <c r="Q33" s="396"/>
      <c r="R33" s="396"/>
    </row>
    <row r="34" spans="1:19" ht="15" customHeight="1" x14ac:dyDescent="0.2">
      <c r="A34" s="354"/>
      <c r="B34" s="357"/>
      <c r="C34" s="712" t="s">
        <v>262</v>
      </c>
      <c r="D34" s="712"/>
      <c r="E34" s="712"/>
      <c r="F34" s="712"/>
      <c r="G34" s="712"/>
      <c r="H34" s="713"/>
      <c r="I34" s="706"/>
      <c r="J34" s="707"/>
      <c r="K34" s="708"/>
      <c r="L34" s="395"/>
      <c r="M34" s="396"/>
      <c r="N34" s="396"/>
      <c r="O34" s="396"/>
      <c r="P34" s="396"/>
      <c r="Q34" s="396"/>
      <c r="R34" s="396"/>
    </row>
    <row r="35" spans="1:19" ht="15" customHeight="1" x14ac:dyDescent="0.2">
      <c r="A35" s="334"/>
      <c r="B35" s="358"/>
      <c r="C35" s="712" t="s">
        <v>263</v>
      </c>
      <c r="D35" s="712"/>
      <c r="E35" s="712"/>
      <c r="F35" s="712"/>
      <c r="G35" s="712"/>
      <c r="H35" s="713"/>
      <c r="I35" s="706"/>
      <c r="J35" s="707"/>
      <c r="K35" s="708"/>
      <c r="L35" s="395"/>
      <c r="M35" s="396"/>
      <c r="N35" s="396"/>
      <c r="O35" s="396"/>
      <c r="P35" s="396"/>
      <c r="Q35" s="396"/>
      <c r="R35" s="396"/>
      <c r="S35" s="316" t="s">
        <v>203</v>
      </c>
    </row>
    <row r="36" spans="1:19" ht="15" customHeight="1" thickBot="1" x14ac:dyDescent="0.25">
      <c r="A36" s="358"/>
      <c r="B36" s="358"/>
      <c r="C36" s="774" t="s">
        <v>271</v>
      </c>
      <c r="D36" s="774"/>
      <c r="E36" s="774"/>
      <c r="F36" s="774"/>
      <c r="G36" s="774"/>
      <c r="H36" s="775"/>
      <c r="I36" s="706"/>
      <c r="J36" s="707"/>
      <c r="K36" s="708"/>
      <c r="L36" s="399"/>
      <c r="M36" s="396"/>
      <c r="N36" s="396"/>
      <c r="O36" s="396"/>
      <c r="P36" s="396"/>
      <c r="Q36" s="396"/>
      <c r="R36" s="396"/>
    </row>
    <row r="37" spans="1:19" ht="15" customHeight="1" thickBot="1" x14ac:dyDescent="0.25">
      <c r="A37" s="387" t="s">
        <v>154</v>
      </c>
      <c r="B37" s="802" t="s">
        <v>159</v>
      </c>
      <c r="C37" s="802"/>
      <c r="D37" s="802"/>
      <c r="E37" s="802"/>
      <c r="F37" s="802"/>
      <c r="G37" s="802"/>
      <c r="H37" s="803"/>
      <c r="I37" s="760" t="str">
        <f>IFERROR(I11/SUM(I28:K36),"-")</f>
        <v>-</v>
      </c>
      <c r="J37" s="761"/>
      <c r="K37" s="762"/>
      <c r="L37" s="335"/>
    </row>
    <row r="38" spans="1:19" ht="15" customHeight="1" thickBot="1" x14ac:dyDescent="0.25">
      <c r="A38" s="329" t="s">
        <v>155</v>
      </c>
      <c r="B38" s="800" t="s">
        <v>240</v>
      </c>
      <c r="C38" s="800"/>
      <c r="D38" s="800"/>
      <c r="E38" s="800"/>
      <c r="F38" s="800"/>
      <c r="G38" s="800"/>
      <c r="H38" s="801"/>
      <c r="I38" s="771"/>
      <c r="J38" s="772"/>
      <c r="K38" s="773"/>
      <c r="L38" s="330"/>
    </row>
    <row r="39" spans="1:19" ht="15" customHeight="1" thickBot="1" x14ac:dyDescent="0.25">
      <c r="A39" s="329" t="s">
        <v>156</v>
      </c>
      <c r="B39" s="800" t="s">
        <v>241</v>
      </c>
      <c r="C39" s="800"/>
      <c r="D39" s="800"/>
      <c r="E39" s="800"/>
      <c r="F39" s="800"/>
      <c r="G39" s="800"/>
      <c r="H39" s="801"/>
      <c r="I39" s="771"/>
      <c r="J39" s="772"/>
      <c r="K39" s="773"/>
      <c r="L39" s="330"/>
    </row>
    <row r="40" spans="1:19" ht="19.899999999999999" customHeight="1" x14ac:dyDescent="0.2">
      <c r="A40" s="331" t="s">
        <v>158</v>
      </c>
      <c r="B40" s="362" t="s">
        <v>213</v>
      </c>
      <c r="C40" s="362"/>
      <c r="D40" s="362"/>
      <c r="E40" s="362"/>
      <c r="F40" s="362"/>
      <c r="G40" s="362"/>
      <c r="H40" s="362"/>
      <c r="I40" s="366"/>
      <c r="J40" s="363" t="s">
        <v>266</v>
      </c>
      <c r="K40" s="367" t="s">
        <v>265</v>
      </c>
    </row>
    <row r="41" spans="1:19" ht="12.75" customHeight="1" x14ac:dyDescent="0.2">
      <c r="A41" s="332"/>
      <c r="B41" s="355"/>
      <c r="C41" s="358"/>
      <c r="D41" s="358"/>
      <c r="E41" s="358"/>
      <c r="F41" s="368" t="s">
        <v>166</v>
      </c>
      <c r="G41" s="313"/>
      <c r="H41" s="364"/>
      <c r="I41" s="337" t="s">
        <v>253</v>
      </c>
      <c r="J41" s="376">
        <f>SUM(D42,D43,D45,D49,G48,G47,G46,G44,G43)</f>
        <v>0</v>
      </c>
      <c r="K41" s="379"/>
    </row>
    <row r="42" spans="1:19" ht="12.75" customHeight="1" x14ac:dyDescent="0.2">
      <c r="A42" s="336"/>
      <c r="B42" s="358"/>
      <c r="C42" s="369" t="s">
        <v>167</v>
      </c>
      <c r="D42" s="159"/>
      <c r="E42" s="358"/>
      <c r="F42" s="370" t="s">
        <v>168</v>
      </c>
      <c r="G42" s="160"/>
      <c r="H42" s="364"/>
      <c r="I42" s="338" t="s">
        <v>254</v>
      </c>
      <c r="J42" s="377">
        <f>SUM(D44,D47,G45,G42)</f>
        <v>0</v>
      </c>
      <c r="K42" s="379"/>
    </row>
    <row r="43" spans="1:19" ht="12.75" customHeight="1" x14ac:dyDescent="0.2">
      <c r="A43" s="332"/>
      <c r="B43" s="355"/>
      <c r="C43" s="369" t="s">
        <v>169</v>
      </c>
      <c r="D43" s="160"/>
      <c r="E43" s="358"/>
      <c r="F43" s="369" t="s">
        <v>170</v>
      </c>
      <c r="G43" s="160"/>
      <c r="H43" s="364"/>
      <c r="I43" s="339" t="s">
        <v>255</v>
      </c>
      <c r="J43" s="378">
        <f>SUM(D46,D48,G41,G49)</f>
        <v>0</v>
      </c>
      <c r="K43" s="379"/>
    </row>
    <row r="44" spans="1:19" ht="12.75" customHeight="1" x14ac:dyDescent="0.2">
      <c r="A44" s="332"/>
      <c r="B44" s="355"/>
      <c r="C44" s="370" t="s">
        <v>171</v>
      </c>
      <c r="D44" s="160"/>
      <c r="E44" s="358"/>
      <c r="F44" s="369" t="s">
        <v>172</v>
      </c>
      <c r="G44" s="160"/>
      <c r="H44" s="364"/>
      <c r="I44" s="389" t="s">
        <v>264</v>
      </c>
      <c r="J44" s="388">
        <f>SUM(J41:J43)</f>
        <v>0</v>
      </c>
      <c r="K44" s="390">
        <f>SUM(K41:K43)</f>
        <v>0</v>
      </c>
    </row>
    <row r="45" spans="1:19" ht="12.75" customHeight="1" x14ac:dyDescent="0.2">
      <c r="A45" s="332"/>
      <c r="B45" s="355"/>
      <c r="C45" s="369" t="s">
        <v>173</v>
      </c>
      <c r="D45" s="160"/>
      <c r="E45" s="358"/>
      <c r="F45" s="370" t="s">
        <v>174</v>
      </c>
      <c r="G45" s="160"/>
      <c r="H45" s="364"/>
      <c r="I45" s="358"/>
      <c r="J45" s="358"/>
      <c r="K45" s="371"/>
    </row>
    <row r="46" spans="1:19" ht="12.75" customHeight="1" x14ac:dyDescent="0.2">
      <c r="A46" s="332"/>
      <c r="B46" s="355"/>
      <c r="C46" s="368" t="s">
        <v>175</v>
      </c>
      <c r="D46" s="160"/>
      <c r="E46" s="358"/>
      <c r="F46" s="369" t="s">
        <v>176</v>
      </c>
      <c r="G46" s="160"/>
      <c r="H46" s="364"/>
      <c r="I46" s="358"/>
      <c r="J46" s="358"/>
      <c r="K46" s="371"/>
    </row>
    <row r="47" spans="1:19" ht="12.75" customHeight="1" x14ac:dyDescent="0.2">
      <c r="A47" s="332"/>
      <c r="B47" s="355"/>
      <c r="C47" s="370" t="s">
        <v>177</v>
      </c>
      <c r="D47" s="160"/>
      <c r="E47" s="358"/>
      <c r="F47" s="369" t="s">
        <v>178</v>
      </c>
      <c r="G47" s="160"/>
      <c r="H47" s="364"/>
      <c r="I47" s="358"/>
      <c r="J47" s="358"/>
      <c r="K47" s="372"/>
      <c r="L47" s="365"/>
      <c r="M47" s="340"/>
      <c r="N47" s="340"/>
      <c r="O47" s="340"/>
      <c r="P47" s="340"/>
      <c r="Q47" s="340"/>
    </row>
    <row r="48" spans="1:19" ht="12.75" customHeight="1" x14ac:dyDescent="0.2">
      <c r="A48" s="332"/>
      <c r="B48" s="355"/>
      <c r="C48" s="368" t="s">
        <v>179</v>
      </c>
      <c r="D48" s="160"/>
      <c r="E48" s="358"/>
      <c r="F48" s="369" t="s">
        <v>180</v>
      </c>
      <c r="G48" s="160"/>
      <c r="H48" s="364"/>
      <c r="I48" s="358"/>
      <c r="J48" s="358"/>
      <c r="K48" s="372"/>
      <c r="L48" s="365"/>
      <c r="M48" s="340"/>
      <c r="N48" s="340"/>
      <c r="O48" s="340"/>
      <c r="P48" s="340"/>
      <c r="Q48" s="340"/>
    </row>
    <row r="49" spans="1:17" ht="12.75" customHeight="1" x14ac:dyDescent="0.2">
      <c r="A49" s="332"/>
      <c r="B49" s="355"/>
      <c r="C49" s="369" t="s">
        <v>181</v>
      </c>
      <c r="D49" s="160"/>
      <c r="E49" s="358"/>
      <c r="F49" s="368" t="s">
        <v>182</v>
      </c>
      <c r="G49" s="160"/>
      <c r="H49" s="364"/>
      <c r="I49" s="358"/>
      <c r="J49" s="358"/>
      <c r="K49" s="372"/>
      <c r="L49" s="365"/>
      <c r="M49" s="340"/>
      <c r="N49" s="340"/>
      <c r="O49" s="340"/>
      <c r="P49" s="340"/>
      <c r="Q49" s="340"/>
    </row>
    <row r="50" spans="1:17" ht="7.15" customHeight="1" thickBot="1" x14ac:dyDescent="0.25">
      <c r="A50" s="333"/>
      <c r="B50" s="356"/>
      <c r="C50" s="356"/>
      <c r="D50" s="356"/>
      <c r="E50" s="356"/>
      <c r="F50" s="356"/>
      <c r="G50" s="373"/>
      <c r="H50" s="373"/>
      <c r="I50" s="374"/>
      <c r="J50" s="374"/>
      <c r="K50" s="375"/>
      <c r="L50" s="365"/>
      <c r="M50" s="340"/>
      <c r="N50" s="340"/>
      <c r="O50" s="340"/>
      <c r="P50" s="340"/>
      <c r="Q50" s="340"/>
    </row>
    <row r="51" spans="1:17" ht="16.7" hidden="1" customHeight="1" thickBot="1" x14ac:dyDescent="0.25">
      <c r="A51" s="768" t="s">
        <v>211</v>
      </c>
      <c r="B51" s="769"/>
      <c r="C51" s="769"/>
      <c r="D51" s="769"/>
      <c r="E51" s="769"/>
      <c r="F51" s="769"/>
      <c r="G51" s="769"/>
      <c r="H51" s="769"/>
      <c r="I51" s="769"/>
      <c r="J51" s="769"/>
      <c r="K51" s="770"/>
    </row>
    <row r="52" spans="1:17" ht="16.7" hidden="1" customHeight="1" thickBot="1" x14ac:dyDescent="0.25">
      <c r="A52" s="341" t="s">
        <v>161</v>
      </c>
      <c r="B52" s="359"/>
      <c r="C52" s="342" t="s">
        <v>164</v>
      </c>
      <c r="D52" s="342"/>
      <c r="E52" s="342"/>
      <c r="F52" s="342"/>
      <c r="G52" s="342"/>
      <c r="H52" s="342"/>
      <c r="I52" s="343"/>
      <c r="J52" s="344"/>
      <c r="K52" s="380"/>
    </row>
    <row r="53" spans="1:17" ht="16.7" hidden="1" customHeight="1" thickBot="1" x14ac:dyDescent="0.25">
      <c r="A53" s="763" t="s">
        <v>212</v>
      </c>
      <c r="B53" s="764"/>
      <c r="C53" s="765"/>
      <c r="D53" s="765"/>
      <c r="E53" s="765"/>
      <c r="F53" s="765"/>
      <c r="G53" s="765"/>
      <c r="H53" s="765"/>
      <c r="I53" s="765"/>
      <c r="J53" s="766"/>
      <c r="K53" s="767"/>
    </row>
    <row r="54" spans="1:17" ht="16.7" hidden="1" customHeight="1" x14ac:dyDescent="0.2">
      <c r="A54" s="345" t="s">
        <v>163</v>
      </c>
      <c r="B54" s="360"/>
      <c r="C54" s="756" t="s">
        <v>160</v>
      </c>
      <c r="D54" s="756"/>
      <c r="E54" s="756"/>
      <c r="F54" s="756"/>
      <c r="G54" s="757"/>
      <c r="H54" s="346"/>
      <c r="I54" s="347"/>
      <c r="J54" s="348"/>
      <c r="K54" s="381"/>
    </row>
    <row r="55" spans="1:17" ht="16.7" hidden="1" customHeight="1" thickBot="1" x14ac:dyDescent="0.25">
      <c r="A55" s="349" t="s">
        <v>165</v>
      </c>
      <c r="B55" s="361"/>
      <c r="C55" s="758" t="s">
        <v>162</v>
      </c>
      <c r="D55" s="758"/>
      <c r="E55" s="758"/>
      <c r="F55" s="758"/>
      <c r="G55" s="759"/>
      <c r="H55" s="350"/>
      <c r="I55" s="351"/>
      <c r="J55" s="352"/>
      <c r="K55" s="382"/>
    </row>
    <row r="56" spans="1:17" ht="20.100000000000001" customHeight="1" x14ac:dyDescent="0.2">
      <c r="A56" s="353"/>
      <c r="B56" s="353"/>
      <c r="C56" s="353"/>
      <c r="D56" s="353"/>
      <c r="E56" s="353"/>
      <c r="F56" s="353"/>
      <c r="I56" s="353"/>
      <c r="J56" s="353"/>
    </row>
    <row r="57" spans="1:17" ht="20.100000000000001" hidden="1" customHeight="1" x14ac:dyDescent="0.2">
      <c r="A57" s="789" t="s">
        <v>183</v>
      </c>
      <c r="B57" s="790"/>
      <c r="C57" s="790"/>
      <c r="D57" s="790"/>
      <c r="E57" s="790"/>
      <c r="F57" s="790"/>
      <c r="G57" s="790"/>
      <c r="H57" s="790"/>
      <c r="I57" s="790"/>
      <c r="J57" s="790"/>
      <c r="K57" s="791"/>
    </row>
    <row r="58" spans="1:17" ht="12.95" hidden="1" customHeight="1" x14ac:dyDescent="0.2">
      <c r="A58" s="792"/>
      <c r="B58" s="793"/>
      <c r="C58" s="794"/>
      <c r="D58" s="794"/>
      <c r="E58" s="794"/>
      <c r="F58" s="794"/>
      <c r="G58" s="794"/>
      <c r="H58" s="794"/>
      <c r="I58" s="794"/>
      <c r="J58" s="794"/>
      <c r="K58" s="795"/>
    </row>
    <row r="59" spans="1:17" ht="12.95" hidden="1" customHeight="1" x14ac:dyDescent="0.2">
      <c r="A59" s="796" t="s">
        <v>184</v>
      </c>
      <c r="B59" s="797"/>
      <c r="C59" s="798"/>
      <c r="D59" s="798"/>
      <c r="E59" s="798"/>
      <c r="F59" s="798"/>
      <c r="G59" s="798"/>
      <c r="H59" s="798"/>
      <c r="I59" s="798"/>
      <c r="J59" s="798"/>
      <c r="K59" s="799"/>
    </row>
    <row r="60" spans="1:17" ht="13.7" hidden="1" customHeight="1" thickBot="1" x14ac:dyDescent="0.25">
      <c r="A60" s="786" t="s">
        <v>185</v>
      </c>
      <c r="B60" s="787"/>
      <c r="C60" s="787"/>
      <c r="D60" s="787"/>
      <c r="E60" s="787"/>
      <c r="F60" s="787"/>
      <c r="G60" s="787"/>
      <c r="H60" s="787"/>
      <c r="I60" s="787"/>
      <c r="J60" s="787"/>
      <c r="K60" s="788"/>
    </row>
    <row r="61" spans="1:17" ht="12.95" hidden="1" customHeight="1" x14ac:dyDescent="0.2"/>
  </sheetData>
  <sheetProtection formatCells="0" formatColumns="0" formatRows="0" selectLockedCells="1"/>
  <mergeCells count="71">
    <mergeCell ref="I19:K19"/>
    <mergeCell ref="B19:H19"/>
    <mergeCell ref="C20:H20"/>
    <mergeCell ref="A60:K60"/>
    <mergeCell ref="A57:K58"/>
    <mergeCell ref="A59:K59"/>
    <mergeCell ref="I23:K23"/>
    <mergeCell ref="B38:H38"/>
    <mergeCell ref="B27:H27"/>
    <mergeCell ref="C21:H21"/>
    <mergeCell ref="B37:H37"/>
    <mergeCell ref="B39:H39"/>
    <mergeCell ref="C23:H23"/>
    <mergeCell ref="C22:G22"/>
    <mergeCell ref="I34:K34"/>
    <mergeCell ref="I35:K35"/>
    <mergeCell ref="I20:K20"/>
    <mergeCell ref="I21:K21"/>
    <mergeCell ref="I22:K22"/>
    <mergeCell ref="C35:H35"/>
    <mergeCell ref="I36:K36"/>
    <mergeCell ref="C36:H36"/>
    <mergeCell ref="B26:H26"/>
    <mergeCell ref="I26:K26"/>
    <mergeCell ref="I28:K28"/>
    <mergeCell ref="I29:K29"/>
    <mergeCell ref="I30:K30"/>
    <mergeCell ref="C29:H29"/>
    <mergeCell ref="C28:H28"/>
    <mergeCell ref="I27:K27"/>
    <mergeCell ref="I32:K32"/>
    <mergeCell ref="I33:K33"/>
    <mergeCell ref="C54:G54"/>
    <mergeCell ref="C55:G55"/>
    <mergeCell ref="I37:K37"/>
    <mergeCell ref="A53:K53"/>
    <mergeCell ref="A51:K51"/>
    <mergeCell ref="I39:K39"/>
    <mergeCell ref="I38:K38"/>
    <mergeCell ref="A2:K2"/>
    <mergeCell ref="E3:K3"/>
    <mergeCell ref="I10:K10"/>
    <mergeCell ref="I11:K11"/>
    <mergeCell ref="E5:K5"/>
    <mergeCell ref="A7:K7"/>
    <mergeCell ref="I8:K9"/>
    <mergeCell ref="I18:K18"/>
    <mergeCell ref="I12:K12"/>
    <mergeCell ref="B13:H13"/>
    <mergeCell ref="B12:H12"/>
    <mergeCell ref="B11:H11"/>
    <mergeCell ref="B17:H17"/>
    <mergeCell ref="B18:H18"/>
    <mergeCell ref="I13:K13"/>
    <mergeCell ref="C15:G15"/>
    <mergeCell ref="I15:K15"/>
    <mergeCell ref="C16:G16"/>
    <mergeCell ref="I16:K16"/>
    <mergeCell ref="I17:K17"/>
    <mergeCell ref="C14:G14"/>
    <mergeCell ref="I14:K14"/>
    <mergeCell ref="C34:H34"/>
    <mergeCell ref="C33:H33"/>
    <mergeCell ref="C32:H32"/>
    <mergeCell ref="C24:H24"/>
    <mergeCell ref="C25:H25"/>
    <mergeCell ref="I24:K24"/>
    <mergeCell ref="I25:K25"/>
    <mergeCell ref="I31:K31"/>
    <mergeCell ref="C31:H31"/>
    <mergeCell ref="C30:H30"/>
  </mergeCells>
  <hyperlinks>
    <hyperlink ref="A60:I60" r:id="rId1" display="http://www.nvaging.net/grants/fixed_fee_rates.htm " xr:uid="{5FEFA6B9-0A3E-4A7F-A215-4BD0DF3A03FB}"/>
    <hyperlink ref="A59" r:id="rId2" xr:uid="{C4169F94-2624-41DB-AA1B-728AB1933C0C}"/>
    <hyperlink ref="A59:K59" r:id="rId3" display="http://adsd.nv.gov/Programs/Grant/ServSpecs/Documents/" xr:uid="{CF1C4A44-D17F-4F4B-9218-A3E8ABFB1162}"/>
    <hyperlink ref="A60:K60" r:id="rId4" display="http://www.nvaging.net/grants/fixed_fee_rates.htm " xr:uid="{9A1CD0E9-1258-47A1-9DEF-DC7539A08FC8}"/>
    <hyperlink ref="A60" r:id="rId5" xr:uid="{2B5971DE-C761-4B07-ADD7-31919F4A157B}"/>
  </hyperlinks>
  <printOptions horizontalCentered="1"/>
  <pageMargins left="0.55000000000000004" right="0.64" top="0.66" bottom="0.72" header="0.5" footer="0.5"/>
  <pageSetup scale="96" orientation="portrait" r:id="rId6"/>
  <headerFooter alignWithMargins="0">
    <oddFooter>&amp;L&amp;9ADSD Non-Competitive Subaward Application – Communication Access Services, FY21</oddFooter>
  </headerFooter>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E54F4-FCE6-4A54-94E1-0639F2BCAAF1}">
  <sheetPr codeName="Sheet5"/>
  <dimension ref="A1:S64"/>
  <sheetViews>
    <sheetView topLeftCell="A13" workbookViewId="0">
      <selection activeCell="A24" sqref="A24"/>
    </sheetView>
  </sheetViews>
  <sheetFormatPr defaultRowHeight="12.75" x14ac:dyDescent="0.2"/>
  <cols>
    <col min="1" max="1" width="64.28515625" customWidth="1"/>
    <col min="2" max="2" width="10" hidden="1" customWidth="1"/>
    <col min="3" max="3" width="11.42578125" hidden="1" customWidth="1"/>
    <col min="4" max="5" width="9.28515625" hidden="1" customWidth="1"/>
    <col min="6" max="6" width="8.7109375" hidden="1" customWidth="1"/>
    <col min="7" max="7" width="11.5703125" hidden="1" customWidth="1"/>
    <col min="8" max="9" width="8.7109375" hidden="1" customWidth="1"/>
    <col min="10" max="10" width="0" hidden="1" customWidth="1"/>
  </cols>
  <sheetData>
    <row r="1" spans="1:10" ht="13.5" hidden="1" thickBot="1" x14ac:dyDescent="0.25">
      <c r="A1" s="97" t="s">
        <v>110</v>
      </c>
      <c r="B1" s="804" t="s">
        <v>111</v>
      </c>
      <c r="C1" s="805"/>
      <c r="D1" s="805"/>
      <c r="E1" s="805"/>
      <c r="F1" s="805"/>
      <c r="G1" s="805"/>
      <c r="H1" s="805"/>
      <c r="I1" s="805"/>
    </row>
    <row r="2" spans="1:10" hidden="1" x14ac:dyDescent="0.2">
      <c r="A2" s="99">
        <v>1</v>
      </c>
      <c r="B2" s="100" t="s">
        <v>112</v>
      </c>
      <c r="C2" s="101" t="s">
        <v>113</v>
      </c>
      <c r="D2" s="102">
        <v>0.15</v>
      </c>
      <c r="E2" s="103">
        <v>0</v>
      </c>
      <c r="F2" s="38" t="str">
        <f>IF($A$2=2,B2,"")</f>
        <v/>
      </c>
      <c r="G2" s="38" t="str">
        <f>IF($A$2=2,C2,"")</f>
        <v/>
      </c>
      <c r="H2" s="104" t="str">
        <f>IF($A$2=2,D2,"")</f>
        <v/>
      </c>
      <c r="I2" s="105" t="str">
        <f>IF($A$2=2,E2,"")</f>
        <v/>
      </c>
    </row>
    <row r="3" spans="1:10" hidden="1" x14ac:dyDescent="0.2">
      <c r="A3" s="63"/>
      <c r="B3" s="106" t="s">
        <v>114</v>
      </c>
      <c r="C3" s="107"/>
      <c r="D3" s="107"/>
      <c r="F3" t="str">
        <f>IF($A$2=3,B3,"")</f>
        <v/>
      </c>
      <c r="G3" t="str">
        <f>IF($A$2=3,C3,"")</f>
        <v/>
      </c>
      <c r="H3" t="str">
        <f>IF($A$2=3,D3,"")</f>
        <v/>
      </c>
      <c r="I3" s="64" t="str">
        <f>IF($A$2=3,E3,"")</f>
        <v/>
      </c>
    </row>
    <row r="4" spans="1:10" hidden="1" x14ac:dyDescent="0.2">
      <c r="A4" s="108" t="s">
        <v>115</v>
      </c>
      <c r="B4" s="106" t="s">
        <v>114</v>
      </c>
      <c r="C4" s="107"/>
      <c r="D4" s="107"/>
      <c r="F4" t="str">
        <f>IF($A$2=4,B4,"")</f>
        <v/>
      </c>
      <c r="G4" t="str">
        <f>IF($A$2=4,C4,"")</f>
        <v/>
      </c>
      <c r="H4" t="str">
        <f>IF($A$2=4,D4,"")</f>
        <v/>
      </c>
      <c r="I4" s="64" t="str">
        <f>IF($A$2=4,E4,"")</f>
        <v/>
      </c>
    </row>
    <row r="5" spans="1:10" hidden="1" x14ac:dyDescent="0.2">
      <c r="A5" s="108" t="s">
        <v>116</v>
      </c>
      <c r="B5" s="106" t="s">
        <v>112</v>
      </c>
      <c r="C5" s="107" t="s">
        <v>117</v>
      </c>
      <c r="D5" s="109">
        <v>5.6660000000000004</v>
      </c>
      <c r="E5" s="37">
        <v>0</v>
      </c>
      <c r="F5" t="str">
        <f>IF($A$2=5,B5,"")</f>
        <v/>
      </c>
      <c r="G5" t="str">
        <f>IF($A$2=5,C5,"")</f>
        <v/>
      </c>
      <c r="H5" t="str">
        <f>IF($A$2=5,D5,"")</f>
        <v/>
      </c>
      <c r="I5" s="64" t="str">
        <f>IF($A$2=5,E5,"")</f>
        <v/>
      </c>
    </row>
    <row r="6" spans="1:10" hidden="1" x14ac:dyDescent="0.2">
      <c r="A6" s="108" t="s">
        <v>118</v>
      </c>
      <c r="B6" s="106" t="s">
        <v>114</v>
      </c>
      <c r="C6" s="107"/>
      <c r="D6" s="109"/>
      <c r="E6" s="37"/>
      <c r="F6" t="str">
        <f>IF($A$2=6,B6,"")</f>
        <v/>
      </c>
      <c r="G6" t="str">
        <f>IF($A$2=6,C6,"")</f>
        <v/>
      </c>
      <c r="H6" t="str">
        <f>IF($A$2=6,D6,"")</f>
        <v/>
      </c>
      <c r="I6" s="64" t="str">
        <f>IF($A$2=6,E6,"")</f>
        <v/>
      </c>
    </row>
    <row r="7" spans="1:10" hidden="1" x14ac:dyDescent="0.2">
      <c r="A7" s="108" t="s">
        <v>119</v>
      </c>
      <c r="B7" s="106" t="s">
        <v>114</v>
      </c>
      <c r="C7" s="107" t="s">
        <v>113</v>
      </c>
      <c r="D7" s="110">
        <v>0.25</v>
      </c>
      <c r="E7" s="37">
        <v>0</v>
      </c>
      <c r="F7" t="str">
        <f>IF(A14=3,"yes",IF($A$2=7,B7,""))</f>
        <v/>
      </c>
      <c r="G7" t="str">
        <f>IF($A$2=7,C7,"")</f>
        <v/>
      </c>
      <c r="H7" t="str">
        <f>IF($A$2=7,D7,"")</f>
        <v/>
      </c>
      <c r="I7" s="64" t="str">
        <f>IF($A$2=7,E7,"")</f>
        <v/>
      </c>
    </row>
    <row r="8" spans="1:10" hidden="1" x14ac:dyDescent="0.2">
      <c r="A8" s="108" t="s">
        <v>120</v>
      </c>
      <c r="B8" s="106" t="s">
        <v>114</v>
      </c>
      <c r="C8" s="107"/>
      <c r="D8" s="107"/>
      <c r="E8" s="107"/>
      <c r="F8" t="str">
        <f>IF($A$2=8,B8,"")</f>
        <v/>
      </c>
      <c r="G8" t="str">
        <f>IF($A$2=8,C8,"")</f>
        <v/>
      </c>
      <c r="H8" t="str">
        <f>IF($A$2=8,D8,"")</f>
        <v/>
      </c>
      <c r="I8" s="64" t="str">
        <f>IF($A$2=8,E8,"")</f>
        <v/>
      </c>
    </row>
    <row r="9" spans="1:10" hidden="1" x14ac:dyDescent="0.2">
      <c r="A9" s="108" t="s">
        <v>121</v>
      </c>
      <c r="B9" s="106" t="s">
        <v>114</v>
      </c>
      <c r="C9" s="107"/>
      <c r="D9" s="107"/>
      <c r="E9" s="107"/>
      <c r="F9" t="str">
        <f>IF($A$2=9,B9,"")</f>
        <v/>
      </c>
      <c r="G9" t="str">
        <f>IF($A$2=9,C9,"")</f>
        <v/>
      </c>
      <c r="H9" t="str">
        <f>IF($A$2=9,D9,"")</f>
        <v/>
      </c>
      <c r="I9" s="64" t="str">
        <f>IF($A$2=9,E9,"")</f>
        <v/>
      </c>
    </row>
    <row r="10" spans="1:10" hidden="1" x14ac:dyDescent="0.2">
      <c r="A10" s="111"/>
      <c r="B10" s="106" t="s">
        <v>114</v>
      </c>
      <c r="C10" s="107"/>
      <c r="D10" s="107"/>
      <c r="E10" s="107"/>
      <c r="F10" t="str">
        <f>IF($A$2=10,B10,"")</f>
        <v/>
      </c>
      <c r="G10" t="str">
        <f>IF($A$2=10,C10,"")</f>
        <v/>
      </c>
      <c r="H10" t="str">
        <f>IF($A$2=10,D10,"")</f>
        <v/>
      </c>
      <c r="I10" s="64" t="str">
        <f>IF($A$2=10,E10,"")</f>
        <v/>
      </c>
    </row>
    <row r="11" spans="1:10" hidden="1" x14ac:dyDescent="0.2">
      <c r="A11" s="111"/>
      <c r="B11" s="63"/>
      <c r="F11" t="str">
        <f>CONCATENATE(F2,F3,F4,F5,F6,F7,F8,F9,F10)</f>
        <v/>
      </c>
      <c r="G11" t="str">
        <f>CONCATENATE(G2,G3,G4,G5,G6,G7,G8,G9,G10)</f>
        <v/>
      </c>
      <c r="H11" t="str">
        <f>CONCATENATE(H2,H3,H4,H5,H6,H7,H8,H9,H10)</f>
        <v/>
      </c>
      <c r="I11" s="112">
        <f>SUM(I2:I10)</f>
        <v>0</v>
      </c>
    </row>
    <row r="12" spans="1:10" ht="13.5" hidden="1" thickBot="1" x14ac:dyDescent="0.25">
      <c r="A12" s="113"/>
      <c r="B12" s="63" t="str">
        <f>IF(A2&lt;8,G13,"")</f>
        <v/>
      </c>
      <c r="F12" t="s">
        <v>204</v>
      </c>
      <c r="I12" s="64"/>
    </row>
    <row r="13" spans="1:10" ht="13.5" thickBot="1" x14ac:dyDescent="0.25">
      <c r="A13" s="98" t="s">
        <v>122</v>
      </c>
      <c r="B13" s="63"/>
      <c r="F13" s="37" t="str">
        <f>IF(A2=1,"","Match is required.")</f>
        <v/>
      </c>
      <c r="G13" s="114" t="str">
        <f>IF(A2=1,"",(IF(F11="no",F15,CONCATENATE("Total amount requested from ADSD ",G11,H11))))</f>
        <v/>
      </c>
      <c r="I13" s="64"/>
    </row>
    <row r="14" spans="1:10" x14ac:dyDescent="0.2">
      <c r="A14" s="115">
        <v>1</v>
      </c>
      <c r="F14" s="37" t="str">
        <f>IF(A2=1,"","Match is not required for this funding source. ")</f>
        <v/>
      </c>
      <c r="I14" s="64"/>
      <c r="J14" t="str">
        <f>INDEX(A42:A44,A41)&amp;";  "</f>
        <v xml:space="preserve">Categorical;  </v>
      </c>
    </row>
    <row r="15" spans="1:10" x14ac:dyDescent="0.2">
      <c r="A15" s="309"/>
      <c r="F15" t="s">
        <v>123</v>
      </c>
      <c r="I15" s="64"/>
      <c r="J15">
        <f>INDEX(A15:A39, A14)</f>
        <v>0</v>
      </c>
    </row>
    <row r="16" spans="1:10" x14ac:dyDescent="0.2">
      <c r="B16" t="s">
        <v>124</v>
      </c>
      <c r="C16" s="37" t="s">
        <v>125</v>
      </c>
      <c r="D16" s="37" t="s">
        <v>126</v>
      </c>
      <c r="E16" s="37" t="s">
        <v>127</v>
      </c>
      <c r="F16" s="37" t="s">
        <v>128</v>
      </c>
      <c r="I16" s="64"/>
    </row>
    <row r="17" spans="1:9" x14ac:dyDescent="0.2">
      <c r="A17" t="s">
        <v>286</v>
      </c>
      <c r="B17" t="str">
        <f>IF(A2=1,"Not Chosen. Go to Applicant Information tab.",(CONCATENATE(B18,B19,B20,B21,B22,B23,B24,B25,B26)))</f>
        <v>Not Chosen. Go to Applicant Information tab.</v>
      </c>
      <c r="C17" s="37"/>
      <c r="D17" s="37"/>
      <c r="E17" s="37"/>
      <c r="I17" s="64"/>
    </row>
    <row r="18" spans="1:9" x14ac:dyDescent="0.2">
      <c r="A18" t="s">
        <v>287</v>
      </c>
      <c r="B18" t="str">
        <f>IF($A$2=2,A4,"")</f>
        <v/>
      </c>
      <c r="D18" s="37"/>
      <c r="E18" s="37"/>
      <c r="I18" s="64"/>
    </row>
    <row r="19" spans="1:9" x14ac:dyDescent="0.2">
      <c r="A19" t="s">
        <v>288</v>
      </c>
      <c r="B19" t="str">
        <f>IF($A$2=3,A5,"")</f>
        <v/>
      </c>
      <c r="D19" s="37"/>
      <c r="E19" s="37"/>
      <c r="I19" s="64"/>
    </row>
    <row r="20" spans="1:9" x14ac:dyDescent="0.2">
      <c r="A20" s="309" t="s">
        <v>285</v>
      </c>
      <c r="B20" t="str">
        <f>IF($A$2=4,A6,"")</f>
        <v/>
      </c>
      <c r="D20" s="37"/>
      <c r="E20" s="37"/>
      <c r="I20" s="64"/>
    </row>
    <row r="21" spans="1:9" x14ac:dyDescent="0.2">
      <c r="A21" s="309"/>
      <c r="B21" t="str">
        <f>IF($A$2=5,A7,"")</f>
        <v/>
      </c>
      <c r="D21" s="37"/>
      <c r="E21" s="37"/>
      <c r="I21" s="64"/>
    </row>
    <row r="22" spans="1:9" x14ac:dyDescent="0.2">
      <c r="A22" s="117"/>
      <c r="B22" s="114" t="str">
        <f>IF($A$2=6,A8,"")</f>
        <v/>
      </c>
      <c r="D22" s="37"/>
      <c r="E22" s="37"/>
      <c r="I22" s="64"/>
    </row>
    <row r="23" spans="1:9" x14ac:dyDescent="0.2">
      <c r="A23" s="117"/>
      <c r="B23" t="str">
        <f>IF($A$2=7,A9,"")</f>
        <v/>
      </c>
      <c r="C23" s="37"/>
      <c r="D23" s="37"/>
      <c r="E23" s="37"/>
      <c r="I23" s="64"/>
    </row>
    <row r="24" spans="1:9" x14ac:dyDescent="0.2">
      <c r="A24" s="117"/>
      <c r="B24" t="str">
        <f>IF($A$2=8,A10,"")</f>
        <v/>
      </c>
      <c r="C24" s="37"/>
      <c r="D24" s="37"/>
      <c r="E24" s="37"/>
      <c r="I24" s="64"/>
    </row>
    <row r="25" spans="1:9" x14ac:dyDescent="0.2">
      <c r="A25" s="117"/>
      <c r="B25" t="str">
        <f>IF($A$2=9,A11,"")</f>
        <v/>
      </c>
      <c r="C25" s="37"/>
      <c r="D25" s="37"/>
      <c r="E25" s="37"/>
      <c r="I25" s="64"/>
    </row>
    <row r="26" spans="1:9" ht="13.5" thickBot="1" x14ac:dyDescent="0.25">
      <c r="A26" s="117"/>
      <c r="B26" s="118" t="str">
        <f>IF($A$2=10,A12,"")</f>
        <v/>
      </c>
      <c r="C26" s="119" t="str">
        <f>IF(OR(A14=22,A14=23,A14=25,A14=26),1,"")</f>
        <v/>
      </c>
      <c r="D26" s="118"/>
      <c r="E26" s="118"/>
      <c r="F26" s="118"/>
      <c r="G26" s="118"/>
      <c r="H26" s="118"/>
      <c r="I26" s="120"/>
    </row>
    <row r="27" spans="1:9" ht="15" x14ac:dyDescent="0.2">
      <c r="A27" s="117"/>
      <c r="B27" s="38"/>
      <c r="C27" s="38"/>
      <c r="D27" s="38"/>
      <c r="E27" s="121" t="str">
        <f>IF((OR($A$14=2,$A$14=15)),1,"")</f>
        <v/>
      </c>
      <c r="F27" s="122"/>
      <c r="G27" s="122"/>
      <c r="H27" s="122"/>
      <c r="I27" s="123"/>
    </row>
    <row r="28" spans="1:9" x14ac:dyDescent="0.2">
      <c r="A28" s="117"/>
      <c r="B28" s="124" t="str">
        <f>IF(E27=1,"ALERT: This is not a categorical service. Change the type of grant to fixed-fee.","")</f>
        <v/>
      </c>
      <c r="I28" s="64"/>
    </row>
    <row r="29" spans="1:9" ht="13.5" thickBot="1" x14ac:dyDescent="0.25">
      <c r="A29" s="117"/>
      <c r="B29" s="125" t="str">
        <f>IF(A41=2, B28, "")</f>
        <v/>
      </c>
      <c r="H29" s="118"/>
      <c r="I29" s="120"/>
    </row>
    <row r="30" spans="1:9" x14ac:dyDescent="0.2">
      <c r="A30" s="117"/>
      <c r="B30" s="121" t="str">
        <f>IF($A$14=2, 1, "")</f>
        <v/>
      </c>
      <c r="C30" s="121"/>
      <c r="D30" s="121" t="str">
        <f>IF($A$14=15, 1, "")</f>
        <v/>
      </c>
      <c r="E30" s="121" t="str">
        <f>IF($A$14=24, 1, "")</f>
        <v/>
      </c>
      <c r="F30" s="121">
        <f>SUM(B30:E30)</f>
        <v>0</v>
      </c>
      <c r="G30" s="126"/>
      <c r="H30" s="121"/>
      <c r="I30" s="121"/>
    </row>
    <row r="31" spans="1:9" x14ac:dyDescent="0.2">
      <c r="A31" s="117"/>
      <c r="B31" s="124" t="str">
        <f>IF((AND(A14&gt;1,F30&lt;1)), "ALERT: This is not a fixed-fee service. Change the type of grant to categorical.","")</f>
        <v/>
      </c>
      <c r="C31" s="124"/>
      <c r="D31" s="124"/>
      <c r="E31" s="124"/>
      <c r="F31" s="124"/>
      <c r="G31" s="127"/>
      <c r="H31" s="124"/>
      <c r="I31" s="124"/>
    </row>
    <row r="32" spans="1:9" ht="13.5" thickBot="1" x14ac:dyDescent="0.25">
      <c r="A32" s="117"/>
      <c r="B32" s="125" t="str">
        <f>IF(A41=3, B31, "")</f>
        <v/>
      </c>
      <c r="C32" s="125"/>
      <c r="D32" s="125"/>
      <c r="E32" s="125"/>
      <c r="F32" s="125"/>
      <c r="G32" s="128"/>
      <c r="H32" s="124"/>
      <c r="I32" s="124"/>
    </row>
    <row r="33" spans="1:19" ht="15.75" thickBot="1" x14ac:dyDescent="0.25">
      <c r="A33" s="117"/>
      <c r="B33" s="158" t="str">
        <f>IF($A$14=7,1,"")</f>
        <v/>
      </c>
      <c r="C33" s="129" t="str">
        <f>IF($A$14=8,1,"")</f>
        <v/>
      </c>
      <c r="D33" s="129" t="str">
        <f>IF($A$14=9,1,"")</f>
        <v/>
      </c>
      <c r="E33" s="129" t="str">
        <f>IF($A$14=10,1,"")</f>
        <v/>
      </c>
      <c r="F33" s="130">
        <f>SUM(B33:E33)</f>
        <v>0</v>
      </c>
      <c r="G33" s="130">
        <f>IF(A14=2,2,F33)</f>
        <v>0</v>
      </c>
      <c r="H33" s="131">
        <f>IF(A14=15,3,F33)</f>
        <v>0</v>
      </c>
      <c r="I33" s="131">
        <f>IF(A14=24,4,F33)</f>
        <v>0</v>
      </c>
      <c r="J33" s="132"/>
      <c r="K33" s="132"/>
      <c r="L33" s="132"/>
      <c r="M33" s="132"/>
      <c r="N33" s="132"/>
      <c r="O33" s="132"/>
      <c r="P33" s="132"/>
      <c r="Q33" s="132"/>
      <c r="R33" s="132"/>
      <c r="S33" s="132"/>
    </row>
    <row r="34" spans="1:19" x14ac:dyDescent="0.2">
      <c r="A34" s="117"/>
      <c r="B34" s="133" t="str">
        <f>IF(B30=1,(IF(A41=2,"This is not a categorical service. Change the type of grant to fixed-fee.","")),"")</f>
        <v/>
      </c>
      <c r="C34" s="133"/>
      <c r="D34" s="133"/>
      <c r="E34" s="133"/>
      <c r="F34" s="133"/>
      <c r="G34" s="134"/>
    </row>
    <row r="35" spans="1:19" x14ac:dyDescent="0.2">
      <c r="A35" s="117"/>
      <c r="B35" s="135" t="str">
        <f>IF(D30=1,(IF(A41=2,"This is not a categorical service. Change the type of grant to fixed-fee.","")),"")</f>
        <v/>
      </c>
      <c r="C35" s="135"/>
      <c r="D35" s="135"/>
      <c r="E35" s="135"/>
      <c r="F35" s="135"/>
      <c r="G35" s="136"/>
    </row>
    <row r="36" spans="1:19" x14ac:dyDescent="0.2">
      <c r="A36" s="117"/>
      <c r="B36" t="str">
        <f>IF(B34&amp;B35="","",(CONCATENATE(B34,B35)))</f>
        <v/>
      </c>
    </row>
    <row r="37" spans="1:19" x14ac:dyDescent="0.2">
      <c r="A37" s="117"/>
    </row>
    <row r="38" spans="1:19" x14ac:dyDescent="0.2">
      <c r="A38" s="117"/>
    </row>
    <row r="39" spans="1:19" ht="13.5" thickBot="1" x14ac:dyDescent="0.25">
      <c r="A39" s="137"/>
    </row>
    <row r="40" spans="1:19" x14ac:dyDescent="0.2">
      <c r="A40" s="97" t="s">
        <v>129</v>
      </c>
    </row>
    <row r="41" spans="1:19" x14ac:dyDescent="0.2">
      <c r="A41" s="138">
        <v>2</v>
      </c>
    </row>
    <row r="42" spans="1:19" x14ac:dyDescent="0.2">
      <c r="A42" s="116"/>
    </row>
    <row r="43" spans="1:19" x14ac:dyDescent="0.2">
      <c r="A43" s="116" t="s">
        <v>130</v>
      </c>
    </row>
    <row r="44" spans="1:19" x14ac:dyDescent="0.2">
      <c r="A44" s="116" t="s">
        <v>131</v>
      </c>
    </row>
    <row r="45" spans="1:19" ht="13.5" thickBot="1" x14ac:dyDescent="0.25">
      <c r="A45" s="117" t="s">
        <v>132</v>
      </c>
      <c r="B45" s="139"/>
    </row>
    <row r="46" spans="1:19" x14ac:dyDescent="0.2">
      <c r="A46" s="140" t="s">
        <v>133</v>
      </c>
      <c r="B46" s="41">
        <f>IF(A41=3,15,0)</f>
        <v>0</v>
      </c>
    </row>
    <row r="47" spans="1:19" x14ac:dyDescent="0.2">
      <c r="A47" s="141" t="str">
        <f>IF(A14=2,7," ")</f>
        <v xml:space="preserve"> </v>
      </c>
      <c r="B47" s="64"/>
    </row>
    <row r="48" spans="1:19" x14ac:dyDescent="0.2">
      <c r="A48" s="141" t="str">
        <f>IF(A14=2,42," ")</f>
        <v xml:space="preserve"> </v>
      </c>
      <c r="B48" s="64"/>
    </row>
    <row r="49" spans="1:9" ht="13.5" thickBot="1" x14ac:dyDescent="0.25">
      <c r="A49" s="141"/>
      <c r="B49" s="64"/>
    </row>
    <row r="50" spans="1:9" x14ac:dyDescent="0.2">
      <c r="A50" s="142" t="str">
        <f>IF(A14=16,B46," ")</f>
        <v xml:space="preserve"> </v>
      </c>
      <c r="B50" s="143"/>
    </row>
    <row r="51" spans="1:9" ht="13.5" thickBot="1" x14ac:dyDescent="0.25">
      <c r="A51" s="144"/>
      <c r="D51" s="145"/>
      <c r="E51" s="145"/>
      <c r="F51" s="145"/>
      <c r="G51" s="145"/>
      <c r="H51" s="145"/>
      <c r="I51" s="145"/>
    </row>
    <row r="52" spans="1:9" hidden="1" x14ac:dyDescent="0.2">
      <c r="A52" s="146" t="s">
        <v>134</v>
      </c>
      <c r="C52" s="145"/>
      <c r="D52" s="145"/>
      <c r="E52" s="145"/>
      <c r="F52" s="145"/>
      <c r="G52" s="145"/>
      <c r="H52" s="145"/>
    </row>
    <row r="53" spans="1:9" hidden="1" x14ac:dyDescent="0.2">
      <c r="A53" s="117" t="s">
        <v>90</v>
      </c>
    </row>
    <row r="54" spans="1:9" hidden="1" x14ac:dyDescent="0.2">
      <c r="A54" s="117" t="s">
        <v>135</v>
      </c>
    </row>
    <row r="55" spans="1:9" ht="13.5" hidden="1" thickBot="1" x14ac:dyDescent="0.25">
      <c r="A55" s="117" t="s">
        <v>136</v>
      </c>
    </row>
    <row r="56" spans="1:9" x14ac:dyDescent="0.2">
      <c r="A56" s="147" t="s">
        <v>137</v>
      </c>
      <c r="B56" s="148"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9" x14ac:dyDescent="0.2">
      <c r="A57" s="149">
        <v>1</v>
      </c>
      <c r="B57" s="150" t="str">
        <f>(IF(AND(A2&gt;2,A57=4),"Error: Funding sources do not match. Check the drop down menu.",""))</f>
        <v/>
      </c>
    </row>
    <row r="58" spans="1:9" x14ac:dyDescent="0.2">
      <c r="A58" s="63"/>
      <c r="B58" s="151" t="str">
        <f>IF(A41=3,"",(IF(AND(A41=2,A57=5),"Error: Grant types do not match. Check drop down menus.","")))</f>
        <v/>
      </c>
    </row>
    <row r="59" spans="1:9" ht="13.5" thickBot="1" x14ac:dyDescent="0.25">
      <c r="A59" s="108" t="s">
        <v>138</v>
      </c>
      <c r="B59" s="151" t="str">
        <f>IF(A57=1,"",(IF(AND(A57&lt;4,A2=2),"Error: Administrative costs for ILG funds are limited to 8%. Check the drop down menu.","")))</f>
        <v/>
      </c>
      <c r="D59" s="152"/>
      <c r="E59" s="152"/>
      <c r="F59" s="152"/>
      <c r="G59" s="152"/>
    </row>
    <row r="60" spans="1:9" x14ac:dyDescent="0.2">
      <c r="A60" s="108" t="s">
        <v>139</v>
      </c>
      <c r="B60" s="148" t="str">
        <f>IF(A41=3,"",(IF(AND(B57="",B58="",B59=""),B56,CONCATENATE(B57,B58,B59))))</f>
        <v/>
      </c>
      <c r="C60" s="152"/>
    </row>
    <row r="61" spans="1:9" x14ac:dyDescent="0.2">
      <c r="A61" s="108" t="s">
        <v>140</v>
      </c>
      <c r="B61" s="153" t="s">
        <v>203</v>
      </c>
      <c r="C61" s="154" t="str">
        <f>IF(A57=1,"Not chosen","")</f>
        <v>Not chosen</v>
      </c>
    </row>
    <row r="62" spans="1:9" ht="13.5" thickBot="1" x14ac:dyDescent="0.25">
      <c r="A62" s="155" t="s">
        <v>141</v>
      </c>
      <c r="B62" s="153">
        <v>0</v>
      </c>
      <c r="C62" s="154" t="str">
        <f>IF(A57=2,A59,(IF(A57=3,A60,"")))</f>
        <v/>
      </c>
    </row>
    <row r="63" spans="1:9" x14ac:dyDescent="0.2">
      <c r="B63" s="156">
        <f>SUM(B61:B62)</f>
        <v>0</v>
      </c>
      <c r="C63" s="154" t="str">
        <f>IF(A57=4,A61,(IF(A57=5,A62,"")))</f>
        <v/>
      </c>
    </row>
    <row r="64" spans="1:9" x14ac:dyDescent="0.2">
      <c r="C64" s="157" t="str">
        <f>CONCATENATE(C61,C62,C63)</f>
        <v>Not chosen</v>
      </c>
    </row>
  </sheetData>
  <mergeCells count="1">
    <mergeCell ref="B1:I1"/>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674FBC5BDFF442B33BF28027724FD1" ma:contentTypeVersion="13" ma:contentTypeDescription="Create a new document." ma:contentTypeScope="" ma:versionID="a39025de4bd20920ae9a471ec2bc289e">
  <xsd:schema xmlns:xsd="http://www.w3.org/2001/XMLSchema" xmlns:xs="http://www.w3.org/2001/XMLSchema" xmlns:p="http://schemas.microsoft.com/office/2006/metadata/properties" xmlns:ns2="d7885a59-ddd6-4ff4-84ac-37fe411afc10" xmlns:ns3="2822b221-7f5a-4d28-a0ae-5273699ff6ef" targetNamespace="http://schemas.microsoft.com/office/2006/metadata/properties" ma:root="true" ma:fieldsID="6c210ab09370d8a75e2d85bdbc48f96d" ns2:_="" ns3:_="">
    <xsd:import namespace="d7885a59-ddd6-4ff4-84ac-37fe411afc10"/>
    <xsd:import namespace="2822b221-7f5a-4d28-a0ae-5273699ff6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85a59-ddd6-4ff4-84ac-37fe411afc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22b221-7f5a-4d28-a0ae-5273699ff6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F153D5-BD81-4FA7-9D20-2DAF1853813C}">
  <ds:schemaRefs>
    <ds:schemaRef ds:uri="http://schemas.microsoft.com/sharepoint/v3/contenttype/forms"/>
  </ds:schemaRefs>
</ds:datastoreItem>
</file>

<file path=customXml/itemProps2.xml><?xml version="1.0" encoding="utf-8"?>
<ds:datastoreItem xmlns:ds="http://schemas.openxmlformats.org/officeDocument/2006/customXml" ds:itemID="{0284D569-7CFD-4E3F-8AC0-B36F1EA37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885a59-ddd6-4ff4-84ac-37fe411afc10"/>
    <ds:schemaRef ds:uri="2822b221-7f5a-4d28-a0ae-5273699ff6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662F77-FF86-4322-8FF3-7449119172BF}">
  <ds:schemaRefs>
    <ds:schemaRef ds:uri="http://www.w3.org/XML/1998/namespace"/>
    <ds:schemaRef ds:uri="http://schemas.microsoft.com/office/2006/metadata/properties"/>
    <ds:schemaRef ds:uri="http://purl.org/dc/terms/"/>
    <ds:schemaRef ds:uri="http://purl.org/dc/dcmitype/"/>
    <ds:schemaRef ds:uri="d7885a59-ddd6-4ff4-84ac-37fe411afc10"/>
    <ds:schemaRef ds:uri="2822b221-7f5a-4d28-a0ae-5273699ff6ef"/>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Applicant Information</vt:lpstr>
      <vt:lpstr>Budget Narrative</vt:lpstr>
      <vt:lpstr>Budget Summary</vt:lpstr>
      <vt:lpstr>Projected Output Measures</vt:lpstr>
      <vt:lpstr>Do not delete - for ADSD use</vt:lpstr>
      <vt:lpstr>'Applicant Information'!Print_Area</vt:lpstr>
      <vt:lpstr>'Budget Narrative'!Print_Area</vt:lpstr>
      <vt:lpstr>'Budget Summary'!Print_Area</vt:lpstr>
      <vt:lpstr>'Projected Output Measures'!Print_Area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 FY22 Part 1 Application File</dc:title>
  <dc:creator>Michelle Hritz</dc:creator>
  <cp:lastModifiedBy>Kristi Martin</cp:lastModifiedBy>
  <cp:lastPrinted>2020-03-04T21:46:32Z</cp:lastPrinted>
  <dcterms:created xsi:type="dcterms:W3CDTF">2003-10-07T23:50:25Z</dcterms:created>
  <dcterms:modified xsi:type="dcterms:W3CDTF">2021-10-26T14:54:02Z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0x0101008B674FBC5BDFF442B33BF28027724FD1</vt:lpwstr>
  </property>
</Properties>
</file>